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40" yWindow="0" windowWidth="25360" windowHeight="13920" activeTab="3"/>
  </bookViews>
  <sheets>
    <sheet name="ELV puros" sheetId="4" r:id="rId1"/>
    <sheet name="ELV pxy" sheetId="5" r:id="rId2"/>
    <sheet name="ELV Txy" sheetId="6" r:id="rId3"/>
    <sheet name="ESL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C17" i="1"/>
  <c r="C18" i="1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22" i="4"/>
</calcChain>
</file>

<file path=xl/sharedStrings.xml><?xml version="1.0" encoding="utf-8"?>
<sst xmlns="http://schemas.openxmlformats.org/spreadsheetml/2006/main" count="151" uniqueCount="82">
  <si>
    <t>Bifenilo</t>
  </si>
  <si>
    <t>Naftaleno</t>
  </si>
  <si>
    <t>Dados da literatura</t>
  </si>
  <si>
    <t>Componentes puros</t>
  </si>
  <si>
    <t>1.</t>
  </si>
  <si>
    <t>2.</t>
  </si>
  <si>
    <t>Construir o diagrama p(T)</t>
  </si>
  <si>
    <t>3.</t>
  </si>
  <si>
    <t>Construir o diagrama lnp(1/T)</t>
  </si>
  <si>
    <t>4.</t>
  </si>
  <si>
    <t>T / K</t>
  </si>
  <si>
    <t>p / kPa</t>
  </si>
  <si>
    <t>ln p</t>
  </si>
  <si>
    <t>1/T</t>
  </si>
  <si>
    <t>Diagrama p(x,y)</t>
  </si>
  <si>
    <t>Calcular a pressão de vapor de cada componente a 298,15 K (equação de Antoine)</t>
  </si>
  <si>
    <t>Equilíbrio Líquido - Vapor de uma mistura binária ideal</t>
  </si>
  <si>
    <t>Calcular a fracção molar do vapor (Lei de Dalton - yi = pi / p)</t>
  </si>
  <si>
    <t>5.</t>
  </si>
  <si>
    <t>Representar p (x)</t>
  </si>
  <si>
    <t>6.</t>
  </si>
  <si>
    <t>Representar p (y)</t>
  </si>
  <si>
    <t>Representar T (x)</t>
  </si>
  <si>
    <t>Representar T (y)</t>
  </si>
  <si>
    <r>
      <t xml:space="preserve">Estimar </t>
    </r>
    <r>
      <rPr>
        <sz val="14"/>
        <color theme="1"/>
        <rFont val="Symbol"/>
      </rPr>
      <t>D</t>
    </r>
    <r>
      <rPr>
        <sz val="14"/>
        <color theme="1"/>
        <rFont val="Calibri"/>
        <scheme val="minor"/>
      </rPr>
      <t>Hvap para cada componente à temperatura média do intervalo de temperatura</t>
    </r>
  </si>
  <si>
    <t>Calcular a pressão total (p = p1 + p2)</t>
  </si>
  <si>
    <r>
      <t>Calcular a pressão parcial de cada componente a cada fracção molar do líquido (Lei de Raoult - pi = xi . pi</t>
    </r>
    <r>
      <rPr>
        <sz val="14"/>
        <color theme="1"/>
        <rFont val="Arial"/>
      </rPr>
      <t>º</t>
    </r>
    <r>
      <rPr>
        <sz val="14"/>
        <color theme="1"/>
        <rFont val="Calibri"/>
        <scheme val="minor"/>
      </rPr>
      <t>)</t>
    </r>
  </si>
  <si>
    <t>A cada temperatura, calcular a pressão de vapor de cada componente (Equação de Antoine).</t>
  </si>
  <si>
    <r>
      <t>A cada temperatura, calcular a fracção molar do componente 1 (Lei de Raoult - p = x1.p1</t>
    </r>
    <r>
      <rPr>
        <sz val="14"/>
        <color theme="1"/>
        <rFont val="Arial"/>
      </rPr>
      <t>º</t>
    </r>
    <r>
      <rPr>
        <sz val="14"/>
        <color theme="1"/>
        <rFont val="Calibri"/>
        <scheme val="minor"/>
      </rPr>
      <t xml:space="preserve"> + x2.p2</t>
    </r>
    <r>
      <rPr>
        <sz val="14"/>
        <color theme="1"/>
        <rFont val="Arial"/>
      </rPr>
      <t>º</t>
    </r>
    <r>
      <rPr>
        <sz val="14"/>
        <color theme="1"/>
        <rFont val="Calibri"/>
        <scheme val="minor"/>
      </rPr>
      <t>).</t>
    </r>
  </si>
  <si>
    <t>A cada temperatura, calcular a fracção molar do vapor (Lei de Dalton - yi = pi / p).</t>
  </si>
  <si>
    <t>Acetona</t>
  </si>
  <si>
    <t>éter etílico</t>
  </si>
  <si>
    <t>+</t>
  </si>
  <si>
    <t>Éter etílico</t>
  </si>
  <si>
    <t>A</t>
  </si>
  <si>
    <t>B</t>
  </si>
  <si>
    <t>259,16 - 507,60</t>
  </si>
  <si>
    <t>C</t>
  </si>
  <si>
    <t>p(bar), T(K)</t>
  </si>
  <si>
    <t>(webbook.nist.gov)</t>
  </si>
  <si>
    <t>log p = A - (B/(T + C))</t>
  </si>
  <si>
    <t>250,04 - 328,57</t>
  </si>
  <si>
    <t>gama temperatura / K</t>
  </si>
  <si>
    <t>K</t>
  </si>
  <si>
    <t>T =</t>
  </si>
  <si>
    <t>x (acetona)</t>
  </si>
  <si>
    <t>p (acetona) / kPa</t>
  </si>
  <si>
    <t>p (éter etílico) / kPa</t>
  </si>
  <si>
    <t>y (acetona)</t>
  </si>
  <si>
    <t>Representar p(acetona) e p(éter) em função de x</t>
  </si>
  <si>
    <t>7.</t>
  </si>
  <si>
    <t>Diagrama T(x,y) a 1 bar</t>
  </si>
  <si>
    <t>P =</t>
  </si>
  <si>
    <r>
      <t>p</t>
    </r>
    <r>
      <rPr>
        <sz val="14"/>
        <color theme="1"/>
        <rFont val="Arial"/>
      </rPr>
      <t>º</t>
    </r>
    <r>
      <rPr>
        <sz val="14"/>
        <color theme="1"/>
        <rFont val="Calibri"/>
        <scheme val="minor"/>
      </rPr>
      <t xml:space="preserve"> (acetona) / kPa</t>
    </r>
  </si>
  <si>
    <r>
      <t>p</t>
    </r>
    <r>
      <rPr>
        <sz val="14"/>
        <color rgb="FF000000"/>
        <rFont val="Arial"/>
      </rPr>
      <t>º</t>
    </r>
    <r>
      <rPr>
        <sz val="14"/>
        <color rgb="FF000000"/>
        <rFont val="Calibri"/>
        <scheme val="minor"/>
      </rPr>
      <t xml:space="preserve"> (éter etílico) / kPa</t>
    </r>
  </si>
  <si>
    <t>Tebu (acetona) =</t>
  </si>
  <si>
    <t>Tebu (éter) =</t>
  </si>
  <si>
    <t>kPa</t>
  </si>
  <si>
    <t>acetona</t>
  </si>
  <si>
    <r>
      <t>p</t>
    </r>
    <r>
      <rPr>
        <b/>
        <sz val="14"/>
        <color theme="1"/>
        <rFont val="Arial"/>
      </rPr>
      <t>º</t>
    </r>
    <r>
      <rPr>
        <b/>
        <sz val="14"/>
        <color theme="1"/>
        <rFont val="Calibri"/>
        <scheme val="minor"/>
      </rPr>
      <t>(éter etílico) =</t>
    </r>
  </si>
  <si>
    <r>
      <t>p</t>
    </r>
    <r>
      <rPr>
        <b/>
        <sz val="14"/>
        <color theme="1"/>
        <rFont val="Arial"/>
      </rPr>
      <t>º</t>
    </r>
    <r>
      <rPr>
        <b/>
        <sz val="14"/>
        <color theme="1"/>
        <rFont val="Calibri"/>
        <scheme val="minor"/>
      </rPr>
      <t>(acetona) =</t>
    </r>
  </si>
  <si>
    <t>Calcular a temperatura de ebulição de cada componente a 1bar (equação de Antoine) e dividir o intervalo (Teb1 - Teb2) em intervalos iguais.</t>
  </si>
  <si>
    <t>Equilíbrio Sólido - Líquido de uma mistura binária ideal</t>
  </si>
  <si>
    <t>Diagrama T(x) à pressão atmosférica</t>
  </si>
  <si>
    <r>
      <t>T</t>
    </r>
    <r>
      <rPr>
        <b/>
        <vertAlign val="subscript"/>
        <sz val="12"/>
        <color theme="1"/>
        <rFont val="Arial"/>
      </rPr>
      <t>fus</t>
    </r>
    <r>
      <rPr>
        <b/>
        <sz val="12"/>
        <color theme="1"/>
        <rFont val="Arial"/>
      </rPr>
      <t xml:space="preserve"> / ºC</t>
    </r>
  </si>
  <si>
    <r>
      <t>T</t>
    </r>
    <r>
      <rPr>
        <b/>
        <vertAlign val="subscript"/>
        <sz val="12"/>
        <color theme="1"/>
        <rFont val="Arial"/>
      </rPr>
      <t>fus</t>
    </r>
    <r>
      <rPr>
        <b/>
        <sz val="12"/>
        <color theme="1"/>
        <rFont val="Arial"/>
      </rPr>
      <t xml:space="preserve"> / K</t>
    </r>
  </si>
  <si>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2"/>
        <scheme val="minor"/>
      </rPr>
      <t>Hfus</t>
    </r>
    <r>
      <rPr>
        <b/>
        <sz val="12"/>
        <color theme="1"/>
        <rFont val="Arial"/>
      </rPr>
      <t>º / J.mol-1</t>
    </r>
  </si>
  <si>
    <r>
      <t>x</t>
    </r>
    <r>
      <rPr>
        <b/>
        <vertAlign val="subscript"/>
        <sz val="12"/>
        <color theme="1"/>
        <rFont val="Calibri"/>
        <scheme val="minor"/>
      </rPr>
      <t>bifenilo</t>
    </r>
  </si>
  <si>
    <r>
      <t>T</t>
    </r>
    <r>
      <rPr>
        <b/>
        <vertAlign val="subscript"/>
        <sz val="12"/>
        <color theme="1"/>
        <rFont val="Calibri"/>
        <scheme val="minor"/>
      </rPr>
      <t>eutetica</t>
    </r>
    <r>
      <rPr>
        <b/>
        <sz val="12"/>
        <color theme="1"/>
        <rFont val="Calibri"/>
        <family val="2"/>
        <scheme val="minor"/>
      </rPr>
      <t xml:space="preserve"> / K</t>
    </r>
  </si>
  <si>
    <r>
      <rPr>
        <b/>
        <i/>
        <sz val="12"/>
        <color theme="1"/>
        <rFont val="Calibri"/>
        <scheme val="minor"/>
      </rPr>
      <t>x</t>
    </r>
    <r>
      <rPr>
        <b/>
        <vertAlign val="subscript"/>
        <sz val="12"/>
        <color theme="1"/>
        <rFont val="Calibri"/>
        <scheme val="minor"/>
      </rPr>
      <t>bifenilo</t>
    </r>
  </si>
  <si>
    <t>Representar T em função de x bifenilo</t>
  </si>
  <si>
    <t>Calcular a fracção molar de bifenilo entre a sua temperatura de fusão e uma temperatura inferior à eutética (equação do equilíbrio Sólido - Líquido)</t>
  </si>
  <si>
    <t>Calcular a fracção molar de naftaleno entre a sua temperatura de fusão e uma temperatura inferior à eutética (equação do equilíbrio Sólido - Líquido)</t>
  </si>
  <si>
    <t>Converter para fracção molar de bifenilo e representar T em função de x bifenilo</t>
  </si>
  <si>
    <t>Representar a linha eutética</t>
  </si>
  <si>
    <t>(260 K - 350 K)</t>
  </si>
  <si>
    <t>(260 K - 330 K)</t>
  </si>
  <si>
    <r>
      <t>D</t>
    </r>
    <r>
      <rPr>
        <sz val="14"/>
        <color theme="1"/>
        <rFont val="Calibri"/>
        <scheme val="minor"/>
      </rPr>
      <t xml:space="preserve">Hvap </t>
    </r>
    <r>
      <rPr>
        <sz val="14"/>
        <color theme="1"/>
        <rFont val="Symbol"/>
      </rPr>
      <t>=</t>
    </r>
  </si>
  <si>
    <t>J/mol</t>
  </si>
  <si>
    <t>-</t>
  </si>
  <si>
    <r>
      <t>T</t>
    </r>
    <r>
      <rPr>
        <b/>
        <vertAlign val="subscript"/>
        <sz val="12"/>
        <color theme="1"/>
        <rFont val="Calibri"/>
        <scheme val="minor"/>
      </rPr>
      <t>eutetica</t>
    </r>
  </si>
  <si>
    <t>Calcular a pressão de vapor de cada componente em função da temperatura (Equação de Antoine)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</si>
</sst>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  <font>
      <b/>
      <vertAlign val="subscript"/>
      <sz val="12"/>
      <color theme="1"/>
      <name val="Arial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scheme val="minor"/>
    </font>
    <font>
      <sz val="14"/>
      <color theme="1"/>
      <name val="Symbol"/>
    </font>
    <font>
      <sz val="14"/>
      <color theme="1"/>
      <name val="Arial"/>
    </font>
    <font>
      <sz val="14"/>
      <color rgb="FF000000"/>
      <name val="Arial"/>
    </font>
    <font>
      <b/>
      <sz val="16"/>
      <color rgb="FF000000"/>
      <name val="Calibri"/>
      <scheme val="minor"/>
    </font>
    <font>
      <b/>
      <sz val="14"/>
      <color theme="1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9" fillId="20" borderId="6" applyNumberFormat="0" applyAlignment="0" applyProtection="0"/>
    <xf numFmtId="0" fontId="19" fillId="21" borderId="8" applyNumberFormat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6" applyNumberFormat="0" applyAlignment="0" applyProtection="0"/>
    <xf numFmtId="0" fontId="10" fillId="0" borderId="7" applyNumberFormat="0" applyFill="0" applyAlignment="0" applyProtection="0"/>
    <xf numFmtId="0" fontId="14" fillId="22" borderId="0" applyNumberFormat="0" applyBorder="0" applyAlignment="0" applyProtection="0"/>
    <xf numFmtId="0" fontId="4" fillId="0" borderId="0"/>
    <xf numFmtId="0" fontId="3" fillId="23" borderId="9" applyNumberFormat="0" applyFont="0" applyAlignment="0" applyProtection="0"/>
    <xf numFmtId="0" fontId="15" fillId="20" borderId="10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5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1" fillId="0" borderId="0" xfId="0" applyFont="1"/>
    <xf numFmtId="0" fontId="31" fillId="0" borderId="0" xfId="0" applyNumberFormat="1" applyFont="1"/>
    <xf numFmtId="0" fontId="31" fillId="24" borderId="1" xfId="0" applyFont="1" applyFill="1" applyBorder="1" applyAlignment="1">
      <alignment horizontal="center"/>
    </xf>
    <xf numFmtId="0" fontId="33" fillId="24" borderId="1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0" fillId="0" borderId="16" xfId="0" applyBorder="1"/>
    <xf numFmtId="2" fontId="0" fillId="0" borderId="17" xfId="0" applyNumberForma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37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2" fontId="24" fillId="0" borderId="0" xfId="0" applyNumberFormat="1" applyFont="1"/>
    <xf numFmtId="0" fontId="30" fillId="24" borderId="1" xfId="0" applyFont="1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7" xfId="0" applyBorder="1"/>
    <xf numFmtId="165" fontId="24" fillId="0" borderId="0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3" fillId="0" borderId="0" xfId="0" applyFont="1"/>
    <xf numFmtId="0" fontId="21" fillId="24" borderId="1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5" fontId="31" fillId="0" borderId="0" xfId="0" applyNumberFormat="1" applyFont="1"/>
    <xf numFmtId="0" fontId="28" fillId="2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</cellXfs>
  <cellStyles count="1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Good 2" xfId="29"/>
    <cellStyle name="Heading 1 2" xfId="30"/>
    <cellStyle name="Heading 2 2" xfId="31"/>
    <cellStyle name="Heading 3 2" xfId="32"/>
    <cellStyle name="Heading 4 2" xfId="33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Warning Text 2" xfId="41"/>
  </cellStyles>
  <dxfs count="0"/>
  <tableStyles count="0" defaultTableStyle="TableStyleMedium2" defaultPivotStyle="PivotStyleLight16"/>
  <colors>
    <mruColors>
      <color rgb="FF0000FF"/>
      <color rgb="FF38DFF6"/>
      <color rgb="FFBD1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40019036082"/>
          <c:y val="0.0476190476190476"/>
          <c:w val="0.715643909895878"/>
          <c:h val="0.780891523174988"/>
        </c:manualLayout>
      </c:layout>
      <c:scatterChart>
        <c:scatterStyle val="lineMarker"/>
        <c:varyColors val="0"/>
        <c:ser>
          <c:idx val="0"/>
          <c:order val="0"/>
          <c:tx>
            <c:v>acetona</c:v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'ELV puros'!$B$21:$B$66</c:f>
              <c:numCache>
                <c:formatCode>General</c:formatCode>
                <c:ptCount val="46"/>
                <c:pt idx="0">
                  <c:v>259.16</c:v>
                </c:pt>
                <c:pt idx="1">
                  <c:v>261.16</c:v>
                </c:pt>
                <c:pt idx="2">
                  <c:v>263.16</c:v>
                </c:pt>
                <c:pt idx="3">
                  <c:v>265.16</c:v>
                </c:pt>
                <c:pt idx="4">
                  <c:v>267.16</c:v>
                </c:pt>
                <c:pt idx="5">
                  <c:v>269.16</c:v>
                </c:pt>
                <c:pt idx="6">
                  <c:v>271.16</c:v>
                </c:pt>
                <c:pt idx="7">
                  <c:v>273.16</c:v>
                </c:pt>
                <c:pt idx="8">
                  <c:v>275.16</c:v>
                </c:pt>
                <c:pt idx="9">
                  <c:v>277.16</c:v>
                </c:pt>
                <c:pt idx="10">
                  <c:v>279.16</c:v>
                </c:pt>
                <c:pt idx="11">
                  <c:v>281.16</c:v>
                </c:pt>
                <c:pt idx="12">
                  <c:v>283.16</c:v>
                </c:pt>
                <c:pt idx="13">
                  <c:v>285.16</c:v>
                </c:pt>
                <c:pt idx="14">
                  <c:v>287.16</c:v>
                </c:pt>
                <c:pt idx="15">
                  <c:v>289.16</c:v>
                </c:pt>
                <c:pt idx="16">
                  <c:v>291.16</c:v>
                </c:pt>
                <c:pt idx="17">
                  <c:v>293.16</c:v>
                </c:pt>
                <c:pt idx="18">
                  <c:v>295.16</c:v>
                </c:pt>
                <c:pt idx="19">
                  <c:v>297.16</c:v>
                </c:pt>
                <c:pt idx="20">
                  <c:v>299.16</c:v>
                </c:pt>
                <c:pt idx="21">
                  <c:v>301.16</c:v>
                </c:pt>
                <c:pt idx="22">
                  <c:v>303.16</c:v>
                </c:pt>
                <c:pt idx="23">
                  <c:v>305.16</c:v>
                </c:pt>
                <c:pt idx="24">
                  <c:v>307.16</c:v>
                </c:pt>
                <c:pt idx="25">
                  <c:v>309.16</c:v>
                </c:pt>
                <c:pt idx="26">
                  <c:v>311.16</c:v>
                </c:pt>
                <c:pt idx="27">
                  <c:v>313.16</c:v>
                </c:pt>
                <c:pt idx="28">
                  <c:v>315.16</c:v>
                </c:pt>
                <c:pt idx="29">
                  <c:v>317.16</c:v>
                </c:pt>
                <c:pt idx="30">
                  <c:v>319.16</c:v>
                </c:pt>
                <c:pt idx="31">
                  <c:v>321.16</c:v>
                </c:pt>
                <c:pt idx="32">
                  <c:v>323.16</c:v>
                </c:pt>
                <c:pt idx="33">
                  <c:v>325.16</c:v>
                </c:pt>
                <c:pt idx="34">
                  <c:v>327.16</c:v>
                </c:pt>
                <c:pt idx="35">
                  <c:v>329.16</c:v>
                </c:pt>
                <c:pt idx="36">
                  <c:v>331.16</c:v>
                </c:pt>
                <c:pt idx="37">
                  <c:v>333.16</c:v>
                </c:pt>
                <c:pt idx="38">
                  <c:v>335.16</c:v>
                </c:pt>
                <c:pt idx="39">
                  <c:v>337.16</c:v>
                </c:pt>
                <c:pt idx="40">
                  <c:v>339.16</c:v>
                </c:pt>
                <c:pt idx="41">
                  <c:v>341.16</c:v>
                </c:pt>
                <c:pt idx="42">
                  <c:v>343.16</c:v>
                </c:pt>
                <c:pt idx="43">
                  <c:v>345.16</c:v>
                </c:pt>
                <c:pt idx="44">
                  <c:v>347.16</c:v>
                </c:pt>
                <c:pt idx="45">
                  <c:v>349.16</c:v>
                </c:pt>
              </c:numCache>
            </c:numRef>
          </c:xVal>
          <c:yVal>
            <c:numRef>
              <c:f>'ELV puros'!$C$21:$C$66</c:f>
              <c:numCache>
                <c:formatCode>General</c:formatCode>
                <c:ptCount val="46"/>
              </c:numCache>
            </c:numRef>
          </c:yVal>
          <c:smooth val="0"/>
        </c:ser>
        <c:ser>
          <c:idx val="1"/>
          <c:order val="1"/>
          <c:tx>
            <c:v>éter etílico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'ELV puros'!$G$21:$G$55</c:f>
              <c:numCache>
                <c:formatCode>General</c:formatCode>
                <c:ptCount val="35"/>
                <c:pt idx="0">
                  <c:v>259.16</c:v>
                </c:pt>
                <c:pt idx="1">
                  <c:v>261.16</c:v>
                </c:pt>
                <c:pt idx="2">
                  <c:v>263.16</c:v>
                </c:pt>
                <c:pt idx="3">
                  <c:v>265.16</c:v>
                </c:pt>
                <c:pt idx="4">
                  <c:v>267.16</c:v>
                </c:pt>
                <c:pt idx="5">
                  <c:v>269.16</c:v>
                </c:pt>
                <c:pt idx="6">
                  <c:v>271.16</c:v>
                </c:pt>
                <c:pt idx="7">
                  <c:v>273.16</c:v>
                </c:pt>
                <c:pt idx="8">
                  <c:v>275.16</c:v>
                </c:pt>
                <c:pt idx="9">
                  <c:v>277.16</c:v>
                </c:pt>
                <c:pt idx="10">
                  <c:v>279.16</c:v>
                </c:pt>
                <c:pt idx="11">
                  <c:v>281.16</c:v>
                </c:pt>
                <c:pt idx="12">
                  <c:v>283.16</c:v>
                </c:pt>
                <c:pt idx="13">
                  <c:v>285.16</c:v>
                </c:pt>
                <c:pt idx="14">
                  <c:v>287.16</c:v>
                </c:pt>
                <c:pt idx="15">
                  <c:v>289.16</c:v>
                </c:pt>
                <c:pt idx="16">
                  <c:v>291.16</c:v>
                </c:pt>
                <c:pt idx="17">
                  <c:v>293.16</c:v>
                </c:pt>
                <c:pt idx="18">
                  <c:v>295.16</c:v>
                </c:pt>
                <c:pt idx="19">
                  <c:v>297.16</c:v>
                </c:pt>
                <c:pt idx="20">
                  <c:v>299.16</c:v>
                </c:pt>
                <c:pt idx="21">
                  <c:v>301.16</c:v>
                </c:pt>
                <c:pt idx="22">
                  <c:v>303.16</c:v>
                </c:pt>
                <c:pt idx="23">
                  <c:v>305.16</c:v>
                </c:pt>
                <c:pt idx="24">
                  <c:v>307.16</c:v>
                </c:pt>
                <c:pt idx="25">
                  <c:v>309.16</c:v>
                </c:pt>
                <c:pt idx="26">
                  <c:v>311.16</c:v>
                </c:pt>
                <c:pt idx="27">
                  <c:v>313.16</c:v>
                </c:pt>
                <c:pt idx="28">
                  <c:v>315.16</c:v>
                </c:pt>
                <c:pt idx="29">
                  <c:v>317.16</c:v>
                </c:pt>
                <c:pt idx="30">
                  <c:v>319.16</c:v>
                </c:pt>
                <c:pt idx="31">
                  <c:v>321.16</c:v>
                </c:pt>
                <c:pt idx="32">
                  <c:v>323.16</c:v>
                </c:pt>
                <c:pt idx="33">
                  <c:v>325.16</c:v>
                </c:pt>
                <c:pt idx="34">
                  <c:v>327.16</c:v>
                </c:pt>
              </c:numCache>
            </c:numRef>
          </c:xVal>
          <c:yVal>
            <c:numRef>
              <c:f>'ELV puros'!$H$21:$H$55</c:f>
              <c:numCache>
                <c:formatCode>General</c:formatCode>
                <c:ptCount val="3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486456"/>
        <c:axId val="-2125481336"/>
      </c:scatterChart>
      <c:valAx>
        <c:axId val="-2125486456"/>
        <c:scaling>
          <c:orientation val="minMax"/>
          <c:min val="25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 / K</a:t>
                </a:r>
              </a:p>
            </c:rich>
          </c:tx>
          <c:layout>
            <c:manualLayout>
              <c:xMode val="edge"/>
              <c:yMode val="edge"/>
              <c:x val="0.66132026765885"/>
              <c:y val="0.9274728158980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5481336"/>
        <c:crosses val="autoZero"/>
        <c:crossBetween val="midCat"/>
      </c:valAx>
      <c:valAx>
        <c:axId val="-2125481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 / kPa</a:t>
                </a:r>
              </a:p>
            </c:rich>
          </c:tx>
          <c:layout>
            <c:manualLayout>
              <c:xMode val="edge"/>
              <c:yMode val="edge"/>
              <c:x val="0.00549450549450549"/>
              <c:y val="0.3914155922817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54864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40019036082"/>
          <c:y val="0.0476190476190476"/>
          <c:w val="0.715643909895878"/>
          <c:h val="0.780891523174988"/>
        </c:manualLayout>
      </c:layout>
      <c:scatterChart>
        <c:scatterStyle val="lineMarker"/>
        <c:varyColors val="0"/>
        <c:ser>
          <c:idx val="0"/>
          <c:order val="0"/>
          <c:tx>
            <c:v>acetona</c:v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trendline>
            <c:spPr>
              <a:ln>
                <a:solidFill>
                  <a:srgbClr val="3366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59247353696173"/>
                  <c:y val="-0.310738080816821"/>
                </c:manualLayout>
              </c:layout>
              <c:numFmt formatCode="General" sourceLinked="0"/>
            </c:trendlineLbl>
          </c:trendline>
          <c:xVal>
            <c:numRef>
              <c:f>'ELV puros'!$E$21:$E$66</c:f>
              <c:numCache>
                <c:formatCode>General</c:formatCode>
                <c:ptCount val="46"/>
              </c:numCache>
            </c:numRef>
          </c:xVal>
          <c:yVal>
            <c:numRef>
              <c:f>'ELV puros'!$D$21:$D$66</c:f>
              <c:numCache>
                <c:formatCode>General</c:formatCode>
                <c:ptCount val="46"/>
              </c:numCache>
            </c:numRef>
          </c:yVal>
          <c:smooth val="0"/>
        </c:ser>
        <c:ser>
          <c:idx val="1"/>
          <c:order val="1"/>
          <c:tx>
            <c:v>éter etílico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0487191024198898"/>
                  <c:y val="-0.309095353465432"/>
                </c:manualLayout>
              </c:layout>
              <c:numFmt formatCode="General" sourceLinked="0"/>
            </c:trendlineLbl>
          </c:trendline>
          <c:xVal>
            <c:numRef>
              <c:f>'ELV puros'!$J$21:$J$55</c:f>
              <c:numCache>
                <c:formatCode>General</c:formatCode>
                <c:ptCount val="35"/>
              </c:numCache>
            </c:numRef>
          </c:xVal>
          <c:yVal>
            <c:numRef>
              <c:f>'ELV puros'!$I$21:$I$55</c:f>
              <c:numCache>
                <c:formatCode>General</c:formatCode>
                <c:ptCount val="3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597880"/>
        <c:axId val="-2127592568"/>
      </c:scatterChart>
      <c:valAx>
        <c:axId val="-2127597880"/>
        <c:scaling>
          <c:orientation val="minMax"/>
          <c:min val="0.0027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1/ T (K)</a:t>
                </a:r>
              </a:p>
            </c:rich>
          </c:tx>
          <c:layout>
            <c:manualLayout>
              <c:xMode val="edge"/>
              <c:yMode val="edge"/>
              <c:x val="0.66132026765885"/>
              <c:y val="0.9274728158980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7592568"/>
        <c:crosses val="autoZero"/>
        <c:crossBetween val="midCat"/>
      </c:valAx>
      <c:valAx>
        <c:axId val="-2127592568"/>
        <c:scaling>
          <c:orientation val="minMax"/>
          <c:min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ln p (kPa)</a:t>
                </a:r>
              </a:p>
            </c:rich>
          </c:tx>
          <c:layout>
            <c:manualLayout>
              <c:xMode val="edge"/>
              <c:yMode val="edge"/>
              <c:x val="0.00549450549450549"/>
              <c:y val="0.3914155922817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75978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2826858181189"/>
          <c:y val="0.573720256121831"/>
          <c:w val="0.199663984309654"/>
          <c:h val="0.223438608635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0126901613"/>
          <c:y val="0.0382854893138358"/>
          <c:w val="0.845146242642"/>
          <c:h val="0.8163244094488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'ELV pxy'!$B$25:$B$75</c:f>
              <c:numCache>
                <c:formatCode>0.00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'ELV pxy'!$D$25:$D$75</c:f>
              <c:numCache>
                <c:formatCode>General</c:formatCode>
                <c:ptCount val="51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marker>
            <c:symbol val="none"/>
          </c:marker>
          <c:xVal>
            <c:numRef>
              <c:f>'ELV pxy'!$B$25:$B$75</c:f>
              <c:numCache>
                <c:formatCode>0.00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'ELV pxy'!$C$25:$C$75</c:f>
              <c:numCache>
                <c:formatCode>General</c:formatCode>
                <c:ptCount val="51"/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'ELV pxy'!$B$25:$B$75</c:f>
              <c:numCache>
                <c:formatCode>0.00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'ELV pxy'!$E$25:$E$75</c:f>
              <c:numCache>
                <c:formatCode>General</c:formatCode>
                <c:ptCount val="51"/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'ELV pxy'!$F$25:$F$75</c:f>
              <c:numCache>
                <c:formatCode>General</c:formatCode>
                <c:ptCount val="51"/>
              </c:numCache>
            </c:numRef>
          </c:xVal>
          <c:yVal>
            <c:numRef>
              <c:f>'ELV pxy'!$E$25:$E$75</c:f>
              <c:numCache>
                <c:formatCode>General</c:formatCode>
                <c:ptCount val="5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526264"/>
        <c:axId val="-2128531928"/>
      </c:scatterChart>
      <c:valAx>
        <c:axId val="-2128526264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 i="1"/>
                </a:pPr>
                <a:r>
                  <a:rPr lang="en-US" sz="1600" i="1"/>
                  <a:t>x , y </a:t>
                </a:r>
                <a:r>
                  <a:rPr lang="en-US" sz="1600" i="0"/>
                  <a:t>(acetona)</a:t>
                </a:r>
              </a:p>
            </c:rich>
          </c:tx>
          <c:layout>
            <c:manualLayout>
              <c:xMode val="edge"/>
              <c:yMode val="edge"/>
              <c:x val="0.423504930815687"/>
              <c:y val="0.93657142857142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8531928"/>
        <c:crosses val="autoZero"/>
        <c:crossBetween val="midCat"/>
        <c:majorUnit val="0.1"/>
      </c:valAx>
      <c:valAx>
        <c:axId val="-2128531928"/>
        <c:scaling>
          <c:orientation val="minMax"/>
          <c:max val="7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 / kPa</a:t>
                </a:r>
              </a:p>
            </c:rich>
          </c:tx>
          <c:layout>
            <c:manualLayout>
              <c:xMode val="edge"/>
              <c:yMode val="edge"/>
              <c:x val="0.000388502408072778"/>
              <c:y val="0.392247019122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85262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868366654569"/>
          <c:y val="0.0335917312661499"/>
          <c:w val="0.790199769617976"/>
          <c:h val="0.84181733097316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'ELV Txy'!$E$23:$E$63</c:f>
              <c:numCache>
                <c:formatCode>General</c:formatCode>
                <c:ptCount val="41"/>
              </c:numCache>
            </c:numRef>
          </c:xVal>
          <c:yVal>
            <c:numRef>
              <c:f>'ELV Txy'!$B$23:$B$63</c:f>
              <c:numCache>
                <c:formatCode>General</c:formatCode>
                <c:ptCount val="41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'ELV Txy'!$F$23:$F$63</c:f>
              <c:numCache>
                <c:formatCode>General</c:formatCode>
                <c:ptCount val="41"/>
              </c:numCache>
            </c:numRef>
          </c:xVal>
          <c:yVal>
            <c:numRef>
              <c:f>'ELV Txy'!$B$23:$B$63</c:f>
              <c:numCache>
                <c:formatCode>General</c:formatCode>
                <c:ptCount val="4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547560"/>
        <c:axId val="-2128553048"/>
      </c:scatterChart>
      <c:valAx>
        <c:axId val="-212854756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i="1"/>
                  <a:t>x,y</a:t>
                </a:r>
                <a:r>
                  <a:rPr lang="en-US" sz="1600"/>
                  <a:t> (acetona)</a:t>
                </a:r>
              </a:p>
            </c:rich>
          </c:tx>
          <c:layout>
            <c:manualLayout>
              <c:xMode val="edge"/>
              <c:yMode val="edge"/>
              <c:x val="0.462822810976283"/>
              <c:y val="0.9426356589147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8553048"/>
        <c:crosses val="autoZero"/>
        <c:crossBetween val="midCat"/>
      </c:valAx>
      <c:valAx>
        <c:axId val="-2128553048"/>
        <c:scaling>
          <c:orientation val="minMax"/>
          <c:max val="335.0"/>
          <c:min val="305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 / K</a:t>
                </a:r>
              </a:p>
            </c:rich>
          </c:tx>
          <c:layout>
            <c:manualLayout>
              <c:xMode val="edge"/>
              <c:yMode val="edge"/>
              <c:x val="0.0"/>
              <c:y val="0.4111137561293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854756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24658101948"/>
          <c:y val="0.0270799809285416"/>
          <c:w val="0.815964806018681"/>
          <c:h val="0.863049621891323"/>
        </c:manualLayout>
      </c:layout>
      <c:scatterChart>
        <c:scatterStyle val="lineMarker"/>
        <c:varyColors val="0"/>
        <c:ser>
          <c:idx val="1"/>
          <c:order val="0"/>
          <c:tx>
            <c:v>linha eutética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none"/>
          </c:marker>
          <c:xVal>
            <c:numRef>
              <c:f>ESL!$H$22:$H$23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ESL!$I$22:$I$23</c:f>
              <c:numCache>
                <c:formatCode>#,#00</c:formatCode>
                <c:ptCount val="2"/>
              </c:numCache>
            </c:numRef>
          </c:yVal>
          <c:smooth val="0"/>
        </c:ser>
        <c:ser>
          <c:idx val="2"/>
          <c:order val="1"/>
          <c:tx>
            <c:v>naftaleno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ESL!$F$22:$F$108</c:f>
              <c:numCache>
                <c:formatCode>General</c:formatCode>
                <c:ptCount val="87"/>
              </c:numCache>
            </c:numRef>
          </c:xVal>
          <c:yVal>
            <c:numRef>
              <c:f>ESL!$E$22:$E$108</c:f>
              <c:numCache>
                <c:formatCode>#,#00</c:formatCode>
                <c:ptCount val="87"/>
                <c:pt idx="0">
                  <c:v>353.2</c:v>
                </c:pt>
                <c:pt idx="1">
                  <c:v>352.7</c:v>
                </c:pt>
                <c:pt idx="2">
                  <c:v>352.2</c:v>
                </c:pt>
                <c:pt idx="3">
                  <c:v>351.7</c:v>
                </c:pt>
                <c:pt idx="4">
                  <c:v>351.2</c:v>
                </c:pt>
                <c:pt idx="5">
                  <c:v>350.7</c:v>
                </c:pt>
                <c:pt idx="6">
                  <c:v>350.2</c:v>
                </c:pt>
                <c:pt idx="7">
                  <c:v>349.7</c:v>
                </c:pt>
                <c:pt idx="8">
                  <c:v>349.2</c:v>
                </c:pt>
                <c:pt idx="9">
                  <c:v>348.7</c:v>
                </c:pt>
                <c:pt idx="10">
                  <c:v>348.2</c:v>
                </c:pt>
                <c:pt idx="11">
                  <c:v>347.7</c:v>
                </c:pt>
                <c:pt idx="12">
                  <c:v>347.2</c:v>
                </c:pt>
                <c:pt idx="13">
                  <c:v>346.7</c:v>
                </c:pt>
                <c:pt idx="14">
                  <c:v>346.2</c:v>
                </c:pt>
                <c:pt idx="15">
                  <c:v>345.7</c:v>
                </c:pt>
                <c:pt idx="16">
                  <c:v>345.2</c:v>
                </c:pt>
                <c:pt idx="17">
                  <c:v>344.7</c:v>
                </c:pt>
                <c:pt idx="18">
                  <c:v>344.2</c:v>
                </c:pt>
                <c:pt idx="19">
                  <c:v>343.7</c:v>
                </c:pt>
                <c:pt idx="20">
                  <c:v>343.0</c:v>
                </c:pt>
                <c:pt idx="21">
                  <c:v>342.5</c:v>
                </c:pt>
                <c:pt idx="22">
                  <c:v>342.0</c:v>
                </c:pt>
                <c:pt idx="23">
                  <c:v>341.5</c:v>
                </c:pt>
                <c:pt idx="24">
                  <c:v>341.0</c:v>
                </c:pt>
                <c:pt idx="25">
                  <c:v>340.5</c:v>
                </c:pt>
                <c:pt idx="26">
                  <c:v>340.0</c:v>
                </c:pt>
                <c:pt idx="27">
                  <c:v>339.5</c:v>
                </c:pt>
                <c:pt idx="28">
                  <c:v>339.0</c:v>
                </c:pt>
                <c:pt idx="29">
                  <c:v>338.5</c:v>
                </c:pt>
                <c:pt idx="30">
                  <c:v>338.0</c:v>
                </c:pt>
                <c:pt idx="31">
                  <c:v>337.5</c:v>
                </c:pt>
                <c:pt idx="32">
                  <c:v>337.0</c:v>
                </c:pt>
                <c:pt idx="33">
                  <c:v>336.5</c:v>
                </c:pt>
                <c:pt idx="34">
                  <c:v>336.0</c:v>
                </c:pt>
                <c:pt idx="35">
                  <c:v>335.5</c:v>
                </c:pt>
                <c:pt idx="36">
                  <c:v>335.0</c:v>
                </c:pt>
                <c:pt idx="37">
                  <c:v>334.5</c:v>
                </c:pt>
                <c:pt idx="38">
                  <c:v>334.0</c:v>
                </c:pt>
                <c:pt idx="39">
                  <c:v>333.5</c:v>
                </c:pt>
                <c:pt idx="40">
                  <c:v>333.0</c:v>
                </c:pt>
                <c:pt idx="41">
                  <c:v>332.5</c:v>
                </c:pt>
                <c:pt idx="42">
                  <c:v>332.0</c:v>
                </c:pt>
                <c:pt idx="43">
                  <c:v>331.5</c:v>
                </c:pt>
                <c:pt idx="44">
                  <c:v>331.0</c:v>
                </c:pt>
                <c:pt idx="45">
                  <c:v>330.5</c:v>
                </c:pt>
                <c:pt idx="46">
                  <c:v>330.0</c:v>
                </c:pt>
                <c:pt idx="47">
                  <c:v>329.5</c:v>
                </c:pt>
                <c:pt idx="48">
                  <c:v>329.0</c:v>
                </c:pt>
                <c:pt idx="49">
                  <c:v>328.5</c:v>
                </c:pt>
                <c:pt idx="50">
                  <c:v>328.0</c:v>
                </c:pt>
                <c:pt idx="51">
                  <c:v>327.5</c:v>
                </c:pt>
                <c:pt idx="52">
                  <c:v>327.0</c:v>
                </c:pt>
                <c:pt idx="53">
                  <c:v>326.5</c:v>
                </c:pt>
                <c:pt idx="54">
                  <c:v>326.0</c:v>
                </c:pt>
                <c:pt idx="55">
                  <c:v>325.5</c:v>
                </c:pt>
                <c:pt idx="56">
                  <c:v>325.0</c:v>
                </c:pt>
                <c:pt idx="57">
                  <c:v>324.5</c:v>
                </c:pt>
                <c:pt idx="58">
                  <c:v>324.0</c:v>
                </c:pt>
                <c:pt idx="59">
                  <c:v>323.5</c:v>
                </c:pt>
                <c:pt idx="60">
                  <c:v>323.0</c:v>
                </c:pt>
                <c:pt idx="61">
                  <c:v>322.5</c:v>
                </c:pt>
                <c:pt idx="62">
                  <c:v>322.0</c:v>
                </c:pt>
                <c:pt idx="63">
                  <c:v>321.5</c:v>
                </c:pt>
                <c:pt idx="64">
                  <c:v>321.0</c:v>
                </c:pt>
                <c:pt idx="65">
                  <c:v>320.5</c:v>
                </c:pt>
                <c:pt idx="66">
                  <c:v>320.0</c:v>
                </c:pt>
                <c:pt idx="67">
                  <c:v>319.5</c:v>
                </c:pt>
                <c:pt idx="68">
                  <c:v>319.0</c:v>
                </c:pt>
                <c:pt idx="69">
                  <c:v>318.5</c:v>
                </c:pt>
                <c:pt idx="70">
                  <c:v>318.0</c:v>
                </c:pt>
                <c:pt idx="71">
                  <c:v>317.5</c:v>
                </c:pt>
                <c:pt idx="72">
                  <c:v>317.0</c:v>
                </c:pt>
                <c:pt idx="73">
                  <c:v>316.5</c:v>
                </c:pt>
                <c:pt idx="74">
                  <c:v>316.0</c:v>
                </c:pt>
                <c:pt idx="75">
                  <c:v>315.5</c:v>
                </c:pt>
                <c:pt idx="76">
                  <c:v>315.0</c:v>
                </c:pt>
                <c:pt idx="77">
                  <c:v>314.5</c:v>
                </c:pt>
                <c:pt idx="78">
                  <c:v>314.0</c:v>
                </c:pt>
                <c:pt idx="79">
                  <c:v>313.5</c:v>
                </c:pt>
                <c:pt idx="80">
                  <c:v>313.0</c:v>
                </c:pt>
                <c:pt idx="81">
                  <c:v>312.5</c:v>
                </c:pt>
                <c:pt idx="82">
                  <c:v>312.0</c:v>
                </c:pt>
                <c:pt idx="83">
                  <c:v>311.5</c:v>
                </c:pt>
                <c:pt idx="84">
                  <c:v>311.0</c:v>
                </c:pt>
                <c:pt idx="85">
                  <c:v>310.5</c:v>
                </c:pt>
                <c:pt idx="86">
                  <c:v>310.0</c:v>
                </c:pt>
              </c:numCache>
            </c:numRef>
          </c:yVal>
          <c:smooth val="0"/>
        </c:ser>
        <c:ser>
          <c:idx val="4"/>
          <c:order val="2"/>
          <c:tx>
            <c:v>bifenilo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ESL!$C$22:$C$88</c:f>
              <c:numCache>
                <c:formatCode>General</c:formatCode>
                <c:ptCount val="67"/>
              </c:numCache>
            </c:numRef>
          </c:xVal>
          <c:yVal>
            <c:numRef>
              <c:f>ESL!$B$22:$B$88</c:f>
              <c:numCache>
                <c:formatCode>#,#00</c:formatCode>
                <c:ptCount val="67"/>
                <c:pt idx="0">
                  <c:v>343.0</c:v>
                </c:pt>
                <c:pt idx="1">
                  <c:v>342.5</c:v>
                </c:pt>
                <c:pt idx="2">
                  <c:v>342.0</c:v>
                </c:pt>
                <c:pt idx="3">
                  <c:v>341.5</c:v>
                </c:pt>
                <c:pt idx="4">
                  <c:v>341.0</c:v>
                </c:pt>
                <c:pt idx="5">
                  <c:v>340.5</c:v>
                </c:pt>
                <c:pt idx="6">
                  <c:v>340.0</c:v>
                </c:pt>
                <c:pt idx="7">
                  <c:v>339.5</c:v>
                </c:pt>
                <c:pt idx="8">
                  <c:v>339.0</c:v>
                </c:pt>
                <c:pt idx="9">
                  <c:v>338.5</c:v>
                </c:pt>
                <c:pt idx="10">
                  <c:v>338.0</c:v>
                </c:pt>
                <c:pt idx="11">
                  <c:v>337.5</c:v>
                </c:pt>
                <c:pt idx="12">
                  <c:v>337.0</c:v>
                </c:pt>
                <c:pt idx="13">
                  <c:v>336.5</c:v>
                </c:pt>
                <c:pt idx="14">
                  <c:v>336.0</c:v>
                </c:pt>
                <c:pt idx="15">
                  <c:v>335.5</c:v>
                </c:pt>
                <c:pt idx="16">
                  <c:v>335.0</c:v>
                </c:pt>
                <c:pt idx="17">
                  <c:v>334.5</c:v>
                </c:pt>
                <c:pt idx="18">
                  <c:v>334.0</c:v>
                </c:pt>
                <c:pt idx="19">
                  <c:v>333.5</c:v>
                </c:pt>
                <c:pt idx="20">
                  <c:v>333.0</c:v>
                </c:pt>
                <c:pt idx="21">
                  <c:v>332.5</c:v>
                </c:pt>
                <c:pt idx="22">
                  <c:v>332.0</c:v>
                </c:pt>
                <c:pt idx="23">
                  <c:v>331.5</c:v>
                </c:pt>
                <c:pt idx="24">
                  <c:v>331.0</c:v>
                </c:pt>
                <c:pt idx="25">
                  <c:v>330.5</c:v>
                </c:pt>
                <c:pt idx="26">
                  <c:v>330.0</c:v>
                </c:pt>
                <c:pt idx="27">
                  <c:v>329.5</c:v>
                </c:pt>
                <c:pt idx="28">
                  <c:v>329.0</c:v>
                </c:pt>
                <c:pt idx="29">
                  <c:v>328.5</c:v>
                </c:pt>
                <c:pt idx="30">
                  <c:v>328.0</c:v>
                </c:pt>
                <c:pt idx="31">
                  <c:v>327.5</c:v>
                </c:pt>
                <c:pt idx="32">
                  <c:v>327.0</c:v>
                </c:pt>
                <c:pt idx="33">
                  <c:v>326.5</c:v>
                </c:pt>
                <c:pt idx="34">
                  <c:v>326.0</c:v>
                </c:pt>
                <c:pt idx="35">
                  <c:v>325.5</c:v>
                </c:pt>
                <c:pt idx="36">
                  <c:v>325.0</c:v>
                </c:pt>
                <c:pt idx="37">
                  <c:v>324.5</c:v>
                </c:pt>
                <c:pt idx="38">
                  <c:v>324.0</c:v>
                </c:pt>
                <c:pt idx="39">
                  <c:v>323.5</c:v>
                </c:pt>
                <c:pt idx="40">
                  <c:v>323.0</c:v>
                </c:pt>
                <c:pt idx="41">
                  <c:v>322.5</c:v>
                </c:pt>
                <c:pt idx="42">
                  <c:v>322.0</c:v>
                </c:pt>
                <c:pt idx="43">
                  <c:v>321.5</c:v>
                </c:pt>
                <c:pt idx="44">
                  <c:v>321.0</c:v>
                </c:pt>
                <c:pt idx="45">
                  <c:v>320.5</c:v>
                </c:pt>
                <c:pt idx="46">
                  <c:v>320.0</c:v>
                </c:pt>
                <c:pt idx="47">
                  <c:v>319.5</c:v>
                </c:pt>
                <c:pt idx="48">
                  <c:v>319.0</c:v>
                </c:pt>
                <c:pt idx="49">
                  <c:v>318.5</c:v>
                </c:pt>
                <c:pt idx="50">
                  <c:v>318.0</c:v>
                </c:pt>
                <c:pt idx="51">
                  <c:v>317.5</c:v>
                </c:pt>
                <c:pt idx="52">
                  <c:v>317.0</c:v>
                </c:pt>
                <c:pt idx="53">
                  <c:v>316.5</c:v>
                </c:pt>
                <c:pt idx="54">
                  <c:v>316.0</c:v>
                </c:pt>
                <c:pt idx="55">
                  <c:v>315.5</c:v>
                </c:pt>
                <c:pt idx="56">
                  <c:v>315.0</c:v>
                </c:pt>
                <c:pt idx="57">
                  <c:v>314.5</c:v>
                </c:pt>
                <c:pt idx="58">
                  <c:v>314.0</c:v>
                </c:pt>
                <c:pt idx="59">
                  <c:v>313.5</c:v>
                </c:pt>
                <c:pt idx="60">
                  <c:v>313.0</c:v>
                </c:pt>
                <c:pt idx="61">
                  <c:v>312.5</c:v>
                </c:pt>
                <c:pt idx="62">
                  <c:v>312.0</c:v>
                </c:pt>
                <c:pt idx="63">
                  <c:v>311.5</c:v>
                </c:pt>
                <c:pt idx="64">
                  <c:v>311.0</c:v>
                </c:pt>
                <c:pt idx="65">
                  <c:v>310.5</c:v>
                </c:pt>
                <c:pt idx="66">
                  <c:v>310.0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596472"/>
        <c:axId val="-2128602376"/>
      </c:scatterChart>
      <c:valAx>
        <c:axId val="-2128596472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PT" sz="1600" i="1"/>
                  <a:t>x</a:t>
                </a:r>
                <a:r>
                  <a:rPr lang="pt-PT" sz="1600" baseline="-25000"/>
                  <a:t>bifenilo</a:t>
                </a:r>
              </a:p>
            </c:rich>
          </c:tx>
          <c:layout>
            <c:manualLayout>
              <c:xMode val="edge"/>
              <c:yMode val="edge"/>
              <c:x val="0.503882568286179"/>
              <c:y val="0.9438091525688"/>
            </c:manualLayout>
          </c:layout>
          <c:overlay val="0"/>
        </c:title>
        <c:numFmt formatCode="0.0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-2128602376"/>
        <c:crosses val="autoZero"/>
        <c:crossBetween val="midCat"/>
        <c:majorUnit val="0.2"/>
        <c:minorUnit val="0.05"/>
      </c:valAx>
      <c:valAx>
        <c:axId val="-2128602376"/>
        <c:scaling>
          <c:orientation val="minMax"/>
          <c:min val="290.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pt-PT" sz="1600"/>
                  <a:t>T</a:t>
                </a:r>
                <a:r>
                  <a:rPr lang="pt-PT" sz="1600" baseline="-25000"/>
                  <a:t>fus</a:t>
                </a:r>
                <a:r>
                  <a:rPr lang="pt-PT" sz="1600"/>
                  <a:t> /</a:t>
                </a:r>
                <a:r>
                  <a:rPr lang="pt-PT" sz="1600" baseline="0"/>
                  <a:t> </a:t>
                </a:r>
                <a:r>
                  <a:rPr lang="pt-PT" sz="1600"/>
                  <a:t>K</a:t>
                </a:r>
              </a:p>
            </c:rich>
          </c:tx>
          <c:layout>
            <c:manualLayout>
              <c:xMode val="edge"/>
              <c:yMode val="edge"/>
              <c:x val="0.0117628437794056"/>
              <c:y val="0.352873561612252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-2128596472"/>
        <c:crosses val="autoZero"/>
        <c:crossBetween val="midCat"/>
        <c:majorUnit val="10.0"/>
        <c:minorUnit val="2.0"/>
      </c:valAx>
      <c:spPr>
        <a:ln w="12700">
          <a:noFill/>
        </a:ln>
        <a:effectLst>
          <a:glow rad="12700">
            <a:schemeClr val="tx1"/>
          </a:glow>
        </a:effectLst>
      </c:spPr>
    </c:plotArea>
    <c:legend>
      <c:legendPos val="t"/>
      <c:layout>
        <c:manualLayout>
          <c:xMode val="edge"/>
          <c:yMode val="edge"/>
          <c:x val="0.519762990548025"/>
          <c:y val="0.0752315428393233"/>
          <c:w val="0.287679745469205"/>
          <c:h val="0.2398662976533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13</xdr:row>
      <xdr:rowOff>114300</xdr:rowOff>
    </xdr:from>
    <xdr:to>
      <xdr:col>18</xdr:col>
      <xdr:colOff>177800</xdr:colOff>
      <xdr:row>33</xdr:row>
      <xdr:rowOff>50800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177800</xdr:colOff>
      <xdr:row>34</xdr:row>
      <xdr:rowOff>139700</xdr:rowOff>
    </xdr:from>
    <xdr:to>
      <xdr:col>18</xdr:col>
      <xdr:colOff>203200</xdr:colOff>
      <xdr:row>60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22</xdr:row>
      <xdr:rowOff>152400</xdr:rowOff>
    </xdr:from>
    <xdr:to>
      <xdr:col>13</xdr:col>
      <xdr:colOff>1600200</xdr:colOff>
      <xdr:row>47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16</xdr:row>
      <xdr:rowOff>12700</xdr:rowOff>
    </xdr:from>
    <xdr:to>
      <xdr:col>15</xdr:col>
      <xdr:colOff>254000</xdr:colOff>
      <xdr:row>42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13</xdr:row>
      <xdr:rowOff>25400</xdr:rowOff>
    </xdr:from>
    <xdr:to>
      <xdr:col>19</xdr:col>
      <xdr:colOff>12700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6"/>
  <sheetViews>
    <sheetView workbookViewId="0">
      <selection activeCell="J17" sqref="J17"/>
    </sheetView>
  </sheetViews>
  <sheetFormatPr baseColWidth="10" defaultRowHeight="14" x14ac:dyDescent="0"/>
  <cols>
    <col min="5" max="5" width="11.1640625" bestFit="1" customWidth="1"/>
    <col min="17" max="17" width="25.6640625" customWidth="1"/>
    <col min="19" max="19" width="12" customWidth="1"/>
    <col min="21" max="21" width="12" customWidth="1"/>
    <col min="23" max="23" width="22.83203125" customWidth="1"/>
  </cols>
  <sheetData>
    <row r="2" spans="2:23" ht="20">
      <c r="B2" s="9" t="s">
        <v>16</v>
      </c>
    </row>
    <row r="4" spans="2:23" ht="20">
      <c r="B4" s="12" t="s">
        <v>58</v>
      </c>
      <c r="C4" s="33" t="s">
        <v>32</v>
      </c>
      <c r="D4" s="32" t="s">
        <v>31</v>
      </c>
      <c r="M4" s="12" t="s">
        <v>2</v>
      </c>
    </row>
    <row r="5" spans="2:23">
      <c r="M5" t="s">
        <v>39</v>
      </c>
    </row>
    <row r="6" spans="2:23" ht="18">
      <c r="P6" s="19"/>
      <c r="Q6" s="19"/>
    </row>
    <row r="7" spans="2:23" ht="18">
      <c r="M7" s="19" t="s">
        <v>40</v>
      </c>
      <c r="N7" s="19"/>
      <c r="O7" s="19" t="s">
        <v>38</v>
      </c>
      <c r="P7" s="19"/>
      <c r="Q7" s="19"/>
    </row>
    <row r="8" spans="2:23" ht="20">
      <c r="B8" s="9" t="s">
        <v>3</v>
      </c>
      <c r="M8" s="19"/>
      <c r="N8" s="19"/>
      <c r="O8" s="19"/>
      <c r="P8" s="19"/>
      <c r="Q8" s="19"/>
    </row>
    <row r="9" spans="2:23" ht="18">
      <c r="M9" s="36"/>
      <c r="N9" s="36" t="s">
        <v>34</v>
      </c>
      <c r="O9" s="36" t="s">
        <v>35</v>
      </c>
      <c r="P9" s="36" t="s">
        <v>37</v>
      </c>
      <c r="Q9" s="36" t="s">
        <v>42</v>
      </c>
    </row>
    <row r="10" spans="2:23" ht="18">
      <c r="B10" s="19" t="s">
        <v>4</v>
      </c>
      <c r="C10" s="19" t="s">
        <v>81</v>
      </c>
      <c r="M10" s="36" t="s">
        <v>30</v>
      </c>
      <c r="N10" s="36">
        <v>4.42448</v>
      </c>
      <c r="O10" s="36">
        <v>1312.2529999999999</v>
      </c>
      <c r="P10" s="36">
        <v>-32.445</v>
      </c>
      <c r="Q10" s="36" t="s">
        <v>36</v>
      </c>
    </row>
    <row r="11" spans="2:23" ht="18">
      <c r="B11" s="19" t="s">
        <v>5</v>
      </c>
      <c r="C11" s="19" t="s">
        <v>6</v>
      </c>
      <c r="M11" s="36" t="s">
        <v>33</v>
      </c>
      <c r="N11" s="36">
        <v>4.0220000000000002</v>
      </c>
      <c r="O11" s="36">
        <v>1062.6400000000001</v>
      </c>
      <c r="P11" s="36">
        <v>-44.93</v>
      </c>
      <c r="Q11" s="36" t="s">
        <v>41</v>
      </c>
    </row>
    <row r="12" spans="2:23" ht="18">
      <c r="B12" s="19" t="s">
        <v>7</v>
      </c>
      <c r="C12" s="19" t="s">
        <v>8</v>
      </c>
      <c r="S12" s="14"/>
      <c r="T12" s="14"/>
      <c r="U12" s="14"/>
      <c r="V12" s="14"/>
      <c r="W12" s="14"/>
    </row>
    <row r="13" spans="2:23" ht="18">
      <c r="B13" s="19" t="s">
        <v>9</v>
      </c>
      <c r="C13" s="19" t="s">
        <v>24</v>
      </c>
    </row>
    <row r="16" spans="2:23" ht="20">
      <c r="B16" s="12" t="s">
        <v>58</v>
      </c>
      <c r="G16" s="32" t="s">
        <v>31</v>
      </c>
    </row>
    <row r="17" spans="2:11" ht="18">
      <c r="B17" s="19" t="s">
        <v>75</v>
      </c>
      <c r="D17" s="47" t="s">
        <v>77</v>
      </c>
      <c r="E17" s="48"/>
      <c r="F17" s="19" t="s">
        <v>78</v>
      </c>
      <c r="G17" s="19" t="s">
        <v>76</v>
      </c>
      <c r="I17" s="47" t="s">
        <v>77</v>
      </c>
      <c r="J17" s="48"/>
      <c r="K17" s="19" t="s">
        <v>78</v>
      </c>
    </row>
    <row r="19" spans="2:11" ht="20">
      <c r="B19" s="38" t="s">
        <v>10</v>
      </c>
      <c r="C19" s="38" t="s">
        <v>11</v>
      </c>
      <c r="D19" s="38" t="s">
        <v>12</v>
      </c>
      <c r="E19" s="38" t="s">
        <v>13</v>
      </c>
      <c r="G19" s="38" t="s">
        <v>10</v>
      </c>
      <c r="H19" s="38" t="s">
        <v>11</v>
      </c>
      <c r="I19" s="38" t="s">
        <v>12</v>
      </c>
      <c r="J19" s="38" t="s">
        <v>13</v>
      </c>
    </row>
    <row r="20" spans="2:11">
      <c r="B20" s="39"/>
      <c r="C20" s="24"/>
      <c r="D20" s="24"/>
      <c r="E20" s="25"/>
      <c r="G20" s="39"/>
      <c r="H20" s="24"/>
      <c r="I20" s="24"/>
      <c r="J20" s="25"/>
    </row>
    <row r="21" spans="2:11">
      <c r="B21" s="40">
        <v>259.16000000000003</v>
      </c>
      <c r="C21" s="27"/>
      <c r="D21" s="27"/>
      <c r="E21" s="28"/>
      <c r="G21" s="40">
        <v>259.16000000000003</v>
      </c>
      <c r="H21" s="27"/>
      <c r="I21" s="27"/>
      <c r="J21" s="28"/>
    </row>
    <row r="22" spans="2:11">
      <c r="B22" s="40">
        <f>B21+2</f>
        <v>261.16000000000003</v>
      </c>
      <c r="C22" s="27"/>
      <c r="D22" s="27"/>
      <c r="E22" s="28"/>
      <c r="G22" s="40">
        <f>G21+2</f>
        <v>261.16000000000003</v>
      </c>
      <c r="H22" s="27"/>
      <c r="I22" s="27"/>
      <c r="J22" s="28"/>
    </row>
    <row r="23" spans="2:11">
      <c r="B23" s="40">
        <f t="shared" ref="B23:B66" si="0">B22+2</f>
        <v>263.16000000000003</v>
      </c>
      <c r="C23" s="27"/>
      <c r="D23" s="27"/>
      <c r="E23" s="28"/>
      <c r="G23" s="40">
        <f t="shared" ref="G23:G55" si="1">G22+2</f>
        <v>263.16000000000003</v>
      </c>
      <c r="H23" s="27"/>
      <c r="I23" s="27"/>
      <c r="J23" s="28"/>
    </row>
    <row r="24" spans="2:11">
      <c r="B24" s="40">
        <f t="shared" si="0"/>
        <v>265.16000000000003</v>
      </c>
      <c r="C24" s="27"/>
      <c r="D24" s="27"/>
      <c r="E24" s="28"/>
      <c r="G24" s="40">
        <f t="shared" si="1"/>
        <v>265.16000000000003</v>
      </c>
      <c r="H24" s="27"/>
      <c r="I24" s="27"/>
      <c r="J24" s="28"/>
    </row>
    <row r="25" spans="2:11">
      <c r="B25" s="40">
        <f t="shared" si="0"/>
        <v>267.16000000000003</v>
      </c>
      <c r="C25" s="27"/>
      <c r="D25" s="27"/>
      <c r="E25" s="28"/>
      <c r="G25" s="40">
        <f t="shared" si="1"/>
        <v>267.16000000000003</v>
      </c>
      <c r="H25" s="27"/>
      <c r="I25" s="27"/>
      <c r="J25" s="28"/>
    </row>
    <row r="26" spans="2:11">
      <c r="B26" s="40">
        <f t="shared" si="0"/>
        <v>269.16000000000003</v>
      </c>
      <c r="C26" s="27"/>
      <c r="D26" s="27"/>
      <c r="E26" s="28"/>
      <c r="G26" s="40">
        <f t="shared" si="1"/>
        <v>269.16000000000003</v>
      </c>
      <c r="H26" s="27"/>
      <c r="I26" s="27"/>
      <c r="J26" s="28"/>
    </row>
    <row r="27" spans="2:11">
      <c r="B27" s="40">
        <f t="shared" si="0"/>
        <v>271.16000000000003</v>
      </c>
      <c r="C27" s="27"/>
      <c r="D27" s="27"/>
      <c r="E27" s="28"/>
      <c r="G27" s="40">
        <f t="shared" si="1"/>
        <v>271.16000000000003</v>
      </c>
      <c r="H27" s="27"/>
      <c r="I27" s="27"/>
      <c r="J27" s="28"/>
    </row>
    <row r="28" spans="2:11">
      <c r="B28" s="40">
        <f t="shared" si="0"/>
        <v>273.16000000000003</v>
      </c>
      <c r="C28" s="27"/>
      <c r="D28" s="27"/>
      <c r="E28" s="28"/>
      <c r="G28" s="40">
        <f t="shared" si="1"/>
        <v>273.16000000000003</v>
      </c>
      <c r="H28" s="27"/>
      <c r="I28" s="27"/>
      <c r="J28" s="28"/>
    </row>
    <row r="29" spans="2:11">
      <c r="B29" s="40">
        <f t="shared" si="0"/>
        <v>275.16000000000003</v>
      </c>
      <c r="C29" s="27"/>
      <c r="D29" s="27"/>
      <c r="E29" s="28"/>
      <c r="G29" s="40">
        <f t="shared" si="1"/>
        <v>275.16000000000003</v>
      </c>
      <c r="H29" s="27"/>
      <c r="I29" s="27"/>
      <c r="J29" s="28"/>
    </row>
    <row r="30" spans="2:11">
      <c r="B30" s="40">
        <f t="shared" si="0"/>
        <v>277.16000000000003</v>
      </c>
      <c r="C30" s="27"/>
      <c r="D30" s="27"/>
      <c r="E30" s="28"/>
      <c r="G30" s="40">
        <f t="shared" si="1"/>
        <v>277.16000000000003</v>
      </c>
      <c r="H30" s="27"/>
      <c r="I30" s="27"/>
      <c r="J30" s="28"/>
    </row>
    <row r="31" spans="2:11">
      <c r="B31" s="40">
        <f t="shared" si="0"/>
        <v>279.16000000000003</v>
      </c>
      <c r="C31" s="27"/>
      <c r="D31" s="27"/>
      <c r="E31" s="28"/>
      <c r="G31" s="40">
        <f t="shared" si="1"/>
        <v>279.16000000000003</v>
      </c>
      <c r="H31" s="27"/>
      <c r="I31" s="27"/>
      <c r="J31" s="28"/>
    </row>
    <row r="32" spans="2:11">
      <c r="B32" s="40">
        <f t="shared" si="0"/>
        <v>281.16000000000003</v>
      </c>
      <c r="C32" s="27"/>
      <c r="D32" s="27"/>
      <c r="E32" s="28"/>
      <c r="G32" s="40">
        <f t="shared" si="1"/>
        <v>281.16000000000003</v>
      </c>
      <c r="H32" s="27"/>
      <c r="I32" s="27"/>
      <c r="J32" s="28"/>
    </row>
    <row r="33" spans="2:10">
      <c r="B33" s="40">
        <f t="shared" si="0"/>
        <v>283.16000000000003</v>
      </c>
      <c r="C33" s="27"/>
      <c r="D33" s="27"/>
      <c r="E33" s="28"/>
      <c r="G33" s="40">
        <f t="shared" si="1"/>
        <v>283.16000000000003</v>
      </c>
      <c r="H33" s="27"/>
      <c r="I33" s="27"/>
      <c r="J33" s="28"/>
    </row>
    <row r="34" spans="2:10">
      <c r="B34" s="40">
        <f t="shared" si="0"/>
        <v>285.16000000000003</v>
      </c>
      <c r="C34" s="27"/>
      <c r="D34" s="27"/>
      <c r="E34" s="28"/>
      <c r="G34" s="40">
        <f t="shared" si="1"/>
        <v>285.16000000000003</v>
      </c>
      <c r="H34" s="27"/>
      <c r="I34" s="27"/>
      <c r="J34" s="28"/>
    </row>
    <row r="35" spans="2:10">
      <c r="B35" s="40">
        <f t="shared" si="0"/>
        <v>287.16000000000003</v>
      </c>
      <c r="C35" s="27"/>
      <c r="D35" s="27"/>
      <c r="E35" s="28"/>
      <c r="G35" s="40">
        <f t="shared" si="1"/>
        <v>287.16000000000003</v>
      </c>
      <c r="H35" s="27"/>
      <c r="I35" s="27"/>
      <c r="J35" s="28"/>
    </row>
    <row r="36" spans="2:10">
      <c r="B36" s="40">
        <f t="shared" si="0"/>
        <v>289.16000000000003</v>
      </c>
      <c r="C36" s="27"/>
      <c r="D36" s="27"/>
      <c r="E36" s="28"/>
      <c r="G36" s="40">
        <f t="shared" si="1"/>
        <v>289.16000000000003</v>
      </c>
      <c r="H36" s="27"/>
      <c r="I36" s="27"/>
      <c r="J36" s="28"/>
    </row>
    <row r="37" spans="2:10">
      <c r="B37" s="40">
        <f t="shared" si="0"/>
        <v>291.16000000000003</v>
      </c>
      <c r="C37" s="27"/>
      <c r="D37" s="27"/>
      <c r="E37" s="28"/>
      <c r="G37" s="40">
        <f t="shared" si="1"/>
        <v>291.16000000000003</v>
      </c>
      <c r="H37" s="27"/>
      <c r="I37" s="27"/>
      <c r="J37" s="28"/>
    </row>
    <row r="38" spans="2:10">
      <c r="B38" s="40">
        <f t="shared" si="0"/>
        <v>293.16000000000003</v>
      </c>
      <c r="C38" s="27"/>
      <c r="D38" s="27"/>
      <c r="E38" s="28"/>
      <c r="G38" s="40">
        <f t="shared" si="1"/>
        <v>293.16000000000003</v>
      </c>
      <c r="H38" s="27"/>
      <c r="I38" s="27"/>
      <c r="J38" s="28"/>
    </row>
    <row r="39" spans="2:10">
      <c r="B39" s="40">
        <f t="shared" si="0"/>
        <v>295.16000000000003</v>
      </c>
      <c r="C39" s="27"/>
      <c r="D39" s="27"/>
      <c r="E39" s="28"/>
      <c r="G39" s="40">
        <f t="shared" si="1"/>
        <v>295.16000000000003</v>
      </c>
      <c r="H39" s="27"/>
      <c r="I39" s="27"/>
      <c r="J39" s="28"/>
    </row>
    <row r="40" spans="2:10">
      <c r="B40" s="40">
        <f t="shared" si="0"/>
        <v>297.16000000000003</v>
      </c>
      <c r="C40" s="27"/>
      <c r="D40" s="27"/>
      <c r="E40" s="28"/>
      <c r="G40" s="40">
        <f t="shared" si="1"/>
        <v>297.16000000000003</v>
      </c>
      <c r="H40" s="27"/>
      <c r="I40" s="27"/>
      <c r="J40" s="28"/>
    </row>
    <row r="41" spans="2:10">
      <c r="B41" s="40">
        <f t="shared" si="0"/>
        <v>299.16000000000003</v>
      </c>
      <c r="C41" s="27"/>
      <c r="D41" s="27"/>
      <c r="E41" s="28"/>
      <c r="G41" s="40">
        <f t="shared" si="1"/>
        <v>299.16000000000003</v>
      </c>
      <c r="H41" s="27"/>
      <c r="I41" s="27"/>
      <c r="J41" s="28"/>
    </row>
    <row r="42" spans="2:10">
      <c r="B42" s="40">
        <f t="shared" si="0"/>
        <v>301.16000000000003</v>
      </c>
      <c r="C42" s="27"/>
      <c r="D42" s="27"/>
      <c r="E42" s="28"/>
      <c r="G42" s="40">
        <f t="shared" si="1"/>
        <v>301.16000000000003</v>
      </c>
      <c r="H42" s="27"/>
      <c r="I42" s="27"/>
      <c r="J42" s="28"/>
    </row>
    <row r="43" spans="2:10">
      <c r="B43" s="40">
        <f t="shared" si="0"/>
        <v>303.16000000000003</v>
      </c>
      <c r="C43" s="27"/>
      <c r="D43" s="27"/>
      <c r="E43" s="28"/>
      <c r="G43" s="40">
        <f t="shared" si="1"/>
        <v>303.16000000000003</v>
      </c>
      <c r="H43" s="27"/>
      <c r="I43" s="27"/>
      <c r="J43" s="28"/>
    </row>
    <row r="44" spans="2:10">
      <c r="B44" s="40">
        <f t="shared" si="0"/>
        <v>305.16000000000003</v>
      </c>
      <c r="C44" s="27"/>
      <c r="D44" s="27"/>
      <c r="E44" s="28"/>
      <c r="G44" s="40">
        <f t="shared" si="1"/>
        <v>305.16000000000003</v>
      </c>
      <c r="H44" s="27"/>
      <c r="I44" s="27"/>
      <c r="J44" s="28"/>
    </row>
    <row r="45" spans="2:10">
      <c r="B45" s="40">
        <f t="shared" si="0"/>
        <v>307.16000000000003</v>
      </c>
      <c r="C45" s="27"/>
      <c r="D45" s="27"/>
      <c r="E45" s="28"/>
      <c r="G45" s="40">
        <f t="shared" si="1"/>
        <v>307.16000000000003</v>
      </c>
      <c r="H45" s="27"/>
      <c r="I45" s="27"/>
      <c r="J45" s="28"/>
    </row>
    <row r="46" spans="2:10">
      <c r="B46" s="40">
        <f t="shared" si="0"/>
        <v>309.16000000000003</v>
      </c>
      <c r="C46" s="27"/>
      <c r="D46" s="27"/>
      <c r="E46" s="28"/>
      <c r="G46" s="40">
        <f t="shared" si="1"/>
        <v>309.16000000000003</v>
      </c>
      <c r="H46" s="27"/>
      <c r="I46" s="27"/>
      <c r="J46" s="28"/>
    </row>
    <row r="47" spans="2:10">
      <c r="B47" s="40">
        <f t="shared" si="0"/>
        <v>311.16000000000003</v>
      </c>
      <c r="C47" s="27"/>
      <c r="D47" s="27"/>
      <c r="E47" s="28"/>
      <c r="G47" s="40">
        <f t="shared" si="1"/>
        <v>311.16000000000003</v>
      </c>
      <c r="H47" s="27"/>
      <c r="I47" s="27"/>
      <c r="J47" s="28"/>
    </row>
    <row r="48" spans="2:10">
      <c r="B48" s="40">
        <f t="shared" si="0"/>
        <v>313.16000000000003</v>
      </c>
      <c r="C48" s="27"/>
      <c r="D48" s="27"/>
      <c r="E48" s="28"/>
      <c r="G48" s="40">
        <f t="shared" si="1"/>
        <v>313.16000000000003</v>
      </c>
      <c r="H48" s="27"/>
      <c r="I48" s="27"/>
      <c r="J48" s="28"/>
    </row>
    <row r="49" spans="2:10">
      <c r="B49" s="40">
        <f t="shared" si="0"/>
        <v>315.16000000000003</v>
      </c>
      <c r="C49" s="27"/>
      <c r="D49" s="27"/>
      <c r="E49" s="28"/>
      <c r="G49" s="40">
        <f t="shared" si="1"/>
        <v>315.16000000000003</v>
      </c>
      <c r="H49" s="27"/>
      <c r="I49" s="27"/>
      <c r="J49" s="28"/>
    </row>
    <row r="50" spans="2:10">
      <c r="B50" s="40">
        <f t="shared" si="0"/>
        <v>317.16000000000003</v>
      </c>
      <c r="C50" s="27"/>
      <c r="D50" s="27"/>
      <c r="E50" s="28"/>
      <c r="G50" s="40">
        <f t="shared" si="1"/>
        <v>317.16000000000003</v>
      </c>
      <c r="H50" s="27"/>
      <c r="I50" s="27"/>
      <c r="J50" s="28"/>
    </row>
    <row r="51" spans="2:10">
      <c r="B51" s="40">
        <f t="shared" si="0"/>
        <v>319.16000000000003</v>
      </c>
      <c r="C51" s="27"/>
      <c r="D51" s="27"/>
      <c r="E51" s="28"/>
      <c r="G51" s="40">
        <f t="shared" si="1"/>
        <v>319.16000000000003</v>
      </c>
      <c r="H51" s="27"/>
      <c r="I51" s="27"/>
      <c r="J51" s="28"/>
    </row>
    <row r="52" spans="2:10">
      <c r="B52" s="40">
        <f t="shared" si="0"/>
        <v>321.16000000000003</v>
      </c>
      <c r="C52" s="27"/>
      <c r="D52" s="27"/>
      <c r="E52" s="28"/>
      <c r="G52" s="40">
        <f t="shared" si="1"/>
        <v>321.16000000000003</v>
      </c>
      <c r="H52" s="27"/>
      <c r="I52" s="27"/>
      <c r="J52" s="28"/>
    </row>
    <row r="53" spans="2:10">
      <c r="B53" s="40">
        <f t="shared" si="0"/>
        <v>323.16000000000003</v>
      </c>
      <c r="C53" s="27"/>
      <c r="D53" s="27"/>
      <c r="E53" s="28"/>
      <c r="G53" s="40">
        <f t="shared" si="1"/>
        <v>323.16000000000003</v>
      </c>
      <c r="H53" s="27"/>
      <c r="I53" s="27"/>
      <c r="J53" s="28"/>
    </row>
    <row r="54" spans="2:10">
      <c r="B54" s="40">
        <f t="shared" si="0"/>
        <v>325.16000000000003</v>
      </c>
      <c r="C54" s="27"/>
      <c r="D54" s="27"/>
      <c r="E54" s="28"/>
      <c r="G54" s="40">
        <f t="shared" si="1"/>
        <v>325.16000000000003</v>
      </c>
      <c r="H54" s="27"/>
      <c r="I54" s="27"/>
      <c r="J54" s="28"/>
    </row>
    <row r="55" spans="2:10">
      <c r="B55" s="40">
        <f t="shared" si="0"/>
        <v>327.16000000000003</v>
      </c>
      <c r="C55" s="27"/>
      <c r="D55" s="27"/>
      <c r="E55" s="28"/>
      <c r="G55" s="41">
        <f t="shared" si="1"/>
        <v>327.16000000000003</v>
      </c>
      <c r="H55" s="30"/>
      <c r="I55" s="30"/>
      <c r="J55" s="31"/>
    </row>
    <row r="56" spans="2:10">
      <c r="B56" s="40">
        <f t="shared" si="0"/>
        <v>329.16</v>
      </c>
      <c r="C56" s="27"/>
      <c r="D56" s="27"/>
      <c r="E56" s="28"/>
    </row>
    <row r="57" spans="2:10">
      <c r="B57" s="40">
        <f t="shared" si="0"/>
        <v>331.16</v>
      </c>
      <c r="C57" s="27"/>
      <c r="D57" s="27"/>
      <c r="E57" s="28"/>
    </row>
    <row r="58" spans="2:10">
      <c r="B58" s="40">
        <f t="shared" si="0"/>
        <v>333.16</v>
      </c>
      <c r="C58" s="27"/>
      <c r="D58" s="27"/>
      <c r="E58" s="28"/>
    </row>
    <row r="59" spans="2:10">
      <c r="B59" s="40">
        <f t="shared" si="0"/>
        <v>335.16</v>
      </c>
      <c r="C59" s="27"/>
      <c r="D59" s="27"/>
      <c r="E59" s="28"/>
    </row>
    <row r="60" spans="2:10">
      <c r="B60" s="40">
        <f t="shared" si="0"/>
        <v>337.16</v>
      </c>
      <c r="C60" s="27"/>
      <c r="D60" s="27"/>
      <c r="E60" s="28"/>
    </row>
    <row r="61" spans="2:10">
      <c r="B61" s="40">
        <f t="shared" si="0"/>
        <v>339.16</v>
      </c>
      <c r="C61" s="27"/>
      <c r="D61" s="27"/>
      <c r="E61" s="28"/>
    </row>
    <row r="62" spans="2:10">
      <c r="B62" s="40">
        <f t="shared" si="0"/>
        <v>341.16</v>
      </c>
      <c r="C62" s="27"/>
      <c r="D62" s="27"/>
      <c r="E62" s="28"/>
    </row>
    <row r="63" spans="2:10">
      <c r="B63" s="40">
        <f t="shared" si="0"/>
        <v>343.16</v>
      </c>
      <c r="C63" s="27"/>
      <c r="D63" s="27"/>
      <c r="E63" s="28"/>
    </row>
    <row r="64" spans="2:10">
      <c r="B64" s="40">
        <f t="shared" si="0"/>
        <v>345.16</v>
      </c>
      <c r="C64" s="27"/>
      <c r="D64" s="27"/>
      <c r="E64" s="28"/>
    </row>
    <row r="65" spans="2:5">
      <c r="B65" s="40">
        <f t="shared" si="0"/>
        <v>347.16</v>
      </c>
      <c r="C65" s="27"/>
      <c r="D65" s="27"/>
      <c r="E65" s="28"/>
    </row>
    <row r="66" spans="2:5">
      <c r="B66" s="41">
        <f t="shared" si="0"/>
        <v>349.16</v>
      </c>
      <c r="C66" s="30"/>
      <c r="D66" s="30"/>
      <c r="E66" s="3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8"/>
  <sheetViews>
    <sheetView workbookViewId="0">
      <selection activeCell="F25" sqref="F25"/>
    </sheetView>
  </sheetViews>
  <sheetFormatPr baseColWidth="10" defaultRowHeight="14" x14ac:dyDescent="0"/>
  <cols>
    <col min="2" max="2" width="16.1640625" customWidth="1"/>
    <col min="3" max="3" width="21.33203125" customWidth="1"/>
    <col min="4" max="4" width="25.33203125" customWidth="1"/>
    <col min="5" max="5" width="13.83203125" customWidth="1"/>
    <col min="6" max="6" width="16.83203125" customWidth="1"/>
    <col min="14" max="14" width="22" customWidth="1"/>
  </cols>
  <sheetData>
    <row r="2" spans="2:14" ht="20">
      <c r="B2" s="9" t="s">
        <v>16</v>
      </c>
    </row>
    <row r="4" spans="2:14" ht="20">
      <c r="B4" s="12" t="s">
        <v>30</v>
      </c>
      <c r="C4" s="33" t="s">
        <v>32</v>
      </c>
      <c r="D4" s="32" t="s">
        <v>31</v>
      </c>
      <c r="J4" s="12" t="s">
        <v>2</v>
      </c>
    </row>
    <row r="5" spans="2:14">
      <c r="J5" t="s">
        <v>39</v>
      </c>
    </row>
    <row r="6" spans="2:14" ht="18">
      <c r="M6" s="19"/>
      <c r="N6" s="19"/>
    </row>
    <row r="7" spans="2:14" ht="18">
      <c r="J7" s="19" t="s">
        <v>40</v>
      </c>
      <c r="K7" s="19"/>
      <c r="L7" s="19" t="s">
        <v>38</v>
      </c>
      <c r="M7" s="19"/>
      <c r="N7" s="19"/>
    </row>
    <row r="8" spans="2:14" ht="20">
      <c r="B8" s="9" t="s">
        <v>14</v>
      </c>
      <c r="J8" s="19"/>
      <c r="K8" s="19"/>
      <c r="L8" s="19"/>
      <c r="M8" s="19"/>
      <c r="N8" s="19"/>
    </row>
    <row r="9" spans="2:14" ht="18">
      <c r="J9" s="36"/>
      <c r="K9" s="36" t="s">
        <v>34</v>
      </c>
      <c r="L9" s="36" t="s">
        <v>35</v>
      </c>
      <c r="M9" s="36" t="s">
        <v>37</v>
      </c>
      <c r="N9" s="36" t="s">
        <v>42</v>
      </c>
    </row>
    <row r="10" spans="2:14" ht="18">
      <c r="B10" s="15" t="s">
        <v>4</v>
      </c>
      <c r="C10" s="19" t="s">
        <v>15</v>
      </c>
      <c r="J10" s="36" t="s">
        <v>30</v>
      </c>
      <c r="K10" s="36">
        <v>4.42448</v>
      </c>
      <c r="L10" s="36">
        <v>1312.2529999999999</v>
      </c>
      <c r="M10" s="36">
        <v>-32.445</v>
      </c>
      <c r="N10" s="36" t="s">
        <v>36</v>
      </c>
    </row>
    <row r="11" spans="2:14" ht="18">
      <c r="B11" s="15" t="s">
        <v>5</v>
      </c>
      <c r="C11" s="20" t="s">
        <v>26</v>
      </c>
      <c r="J11" s="36" t="s">
        <v>33</v>
      </c>
      <c r="K11" s="36">
        <v>4.0220000000000002</v>
      </c>
      <c r="L11" s="36">
        <v>1062.6400000000001</v>
      </c>
      <c r="M11" s="36">
        <v>-44.93</v>
      </c>
      <c r="N11" s="36" t="s">
        <v>41</v>
      </c>
    </row>
    <row r="12" spans="2:14" ht="18">
      <c r="B12" s="15" t="s">
        <v>7</v>
      </c>
      <c r="C12" s="19" t="s">
        <v>25</v>
      </c>
    </row>
    <row r="13" spans="2:14" ht="18">
      <c r="B13" s="15" t="s">
        <v>9</v>
      </c>
      <c r="C13" s="19" t="s">
        <v>17</v>
      </c>
    </row>
    <row r="14" spans="2:14" ht="18">
      <c r="B14" s="15" t="s">
        <v>18</v>
      </c>
      <c r="C14" s="19" t="s">
        <v>49</v>
      </c>
    </row>
    <row r="15" spans="2:14" ht="18">
      <c r="B15" s="15" t="s">
        <v>20</v>
      </c>
      <c r="C15" s="19" t="s">
        <v>19</v>
      </c>
    </row>
    <row r="16" spans="2:14" ht="18">
      <c r="B16" s="15" t="s">
        <v>50</v>
      </c>
      <c r="C16" s="19" t="s">
        <v>21</v>
      </c>
    </row>
    <row r="17" spans="2:6" ht="18">
      <c r="B17" s="15"/>
      <c r="C17" s="19"/>
    </row>
    <row r="18" spans="2:6" ht="18">
      <c r="B18" s="15"/>
      <c r="C18" s="19"/>
    </row>
    <row r="19" spans="2:6" ht="18">
      <c r="B19" s="34" t="s">
        <v>44</v>
      </c>
      <c r="C19" s="8">
        <v>298.14999999999998</v>
      </c>
      <c r="D19" s="8" t="s">
        <v>43</v>
      </c>
    </row>
    <row r="20" spans="2:6" ht="18">
      <c r="B20" s="34" t="s">
        <v>60</v>
      </c>
      <c r="C20" s="42"/>
      <c r="D20" s="8" t="s">
        <v>57</v>
      </c>
    </row>
    <row r="21" spans="2:6" ht="18">
      <c r="B21" s="34" t="s">
        <v>59</v>
      </c>
      <c r="C21" s="42"/>
      <c r="D21" s="8" t="s">
        <v>57</v>
      </c>
    </row>
    <row r="24" spans="2:6" ht="18">
      <c r="B24" s="21" t="s">
        <v>45</v>
      </c>
      <c r="C24" s="22" t="s">
        <v>46</v>
      </c>
      <c r="D24" s="21" t="s">
        <v>47</v>
      </c>
      <c r="E24" s="21" t="s">
        <v>11</v>
      </c>
      <c r="F24" s="21" t="s">
        <v>48</v>
      </c>
    </row>
    <row r="25" spans="2:6">
      <c r="B25" s="23">
        <v>0</v>
      </c>
      <c r="C25" s="24"/>
      <c r="D25" s="24"/>
      <c r="E25" s="24"/>
      <c r="F25" s="25"/>
    </row>
    <row r="26" spans="2:6">
      <c r="B26" s="26">
        <f>B25+0.02</f>
        <v>0.02</v>
      </c>
      <c r="C26" s="27"/>
      <c r="D26" s="27"/>
      <c r="E26" s="27"/>
      <c r="F26" s="28"/>
    </row>
    <row r="27" spans="2:6">
      <c r="B27" s="26">
        <f t="shared" ref="B27:B74" si="0">B26+0.02</f>
        <v>0.04</v>
      </c>
      <c r="C27" s="27"/>
      <c r="D27" s="27"/>
      <c r="E27" s="27"/>
      <c r="F27" s="28"/>
    </row>
    <row r="28" spans="2:6">
      <c r="B28" s="26">
        <f t="shared" si="0"/>
        <v>0.06</v>
      </c>
      <c r="C28" s="27"/>
      <c r="D28" s="27"/>
      <c r="E28" s="27"/>
      <c r="F28" s="28"/>
    </row>
    <row r="29" spans="2:6">
      <c r="B29" s="26">
        <f t="shared" si="0"/>
        <v>0.08</v>
      </c>
      <c r="C29" s="27"/>
      <c r="D29" s="27"/>
      <c r="E29" s="27"/>
      <c r="F29" s="28"/>
    </row>
    <row r="30" spans="2:6">
      <c r="B30" s="26">
        <f t="shared" si="0"/>
        <v>0.1</v>
      </c>
      <c r="C30" s="27"/>
      <c r="D30" s="27"/>
      <c r="E30" s="27"/>
      <c r="F30" s="28"/>
    </row>
    <row r="31" spans="2:6">
      <c r="B31" s="26">
        <f t="shared" si="0"/>
        <v>0.12000000000000001</v>
      </c>
      <c r="C31" s="27"/>
      <c r="D31" s="27"/>
      <c r="E31" s="27"/>
      <c r="F31" s="28"/>
    </row>
    <row r="32" spans="2:6">
      <c r="B32" s="26">
        <f t="shared" si="0"/>
        <v>0.14000000000000001</v>
      </c>
      <c r="C32" s="27"/>
      <c r="D32" s="27"/>
      <c r="E32" s="27"/>
      <c r="F32" s="28"/>
    </row>
    <row r="33" spans="2:6">
      <c r="B33" s="26">
        <f t="shared" si="0"/>
        <v>0.16</v>
      </c>
      <c r="C33" s="27"/>
      <c r="D33" s="27"/>
      <c r="E33" s="27"/>
      <c r="F33" s="28"/>
    </row>
    <row r="34" spans="2:6">
      <c r="B34" s="26">
        <f t="shared" si="0"/>
        <v>0.18</v>
      </c>
      <c r="C34" s="27"/>
      <c r="D34" s="27"/>
      <c r="E34" s="27"/>
      <c r="F34" s="28"/>
    </row>
    <row r="35" spans="2:6">
      <c r="B35" s="26">
        <f t="shared" si="0"/>
        <v>0.19999999999999998</v>
      </c>
      <c r="C35" s="27"/>
      <c r="D35" s="27"/>
      <c r="E35" s="27"/>
      <c r="F35" s="28"/>
    </row>
    <row r="36" spans="2:6">
      <c r="B36" s="26">
        <f t="shared" si="0"/>
        <v>0.21999999999999997</v>
      </c>
      <c r="C36" s="27"/>
      <c r="D36" s="27"/>
      <c r="E36" s="27"/>
      <c r="F36" s="28"/>
    </row>
    <row r="37" spans="2:6">
      <c r="B37" s="26">
        <f t="shared" si="0"/>
        <v>0.23999999999999996</v>
      </c>
      <c r="C37" s="27"/>
      <c r="D37" s="27"/>
      <c r="E37" s="27"/>
      <c r="F37" s="28"/>
    </row>
    <row r="38" spans="2:6">
      <c r="B38" s="26">
        <f t="shared" si="0"/>
        <v>0.25999999999999995</v>
      </c>
      <c r="C38" s="27"/>
      <c r="D38" s="27"/>
      <c r="E38" s="27"/>
      <c r="F38" s="28"/>
    </row>
    <row r="39" spans="2:6">
      <c r="B39" s="26">
        <f t="shared" si="0"/>
        <v>0.27999999999999997</v>
      </c>
      <c r="C39" s="27"/>
      <c r="D39" s="27"/>
      <c r="E39" s="27"/>
      <c r="F39" s="28"/>
    </row>
    <row r="40" spans="2:6">
      <c r="B40" s="26">
        <f t="shared" si="0"/>
        <v>0.3</v>
      </c>
      <c r="C40" s="27"/>
      <c r="D40" s="27"/>
      <c r="E40" s="27"/>
      <c r="F40" s="28"/>
    </row>
    <row r="41" spans="2:6">
      <c r="B41" s="26">
        <f t="shared" si="0"/>
        <v>0.32</v>
      </c>
      <c r="C41" s="27"/>
      <c r="D41" s="27"/>
      <c r="E41" s="27"/>
      <c r="F41" s="28"/>
    </row>
    <row r="42" spans="2:6">
      <c r="B42" s="26">
        <f t="shared" si="0"/>
        <v>0.34</v>
      </c>
      <c r="C42" s="27"/>
      <c r="D42" s="27"/>
      <c r="E42" s="27"/>
      <c r="F42" s="28"/>
    </row>
    <row r="43" spans="2:6">
      <c r="B43" s="26">
        <f t="shared" si="0"/>
        <v>0.36000000000000004</v>
      </c>
      <c r="C43" s="27"/>
      <c r="D43" s="27"/>
      <c r="E43" s="27"/>
      <c r="F43" s="28"/>
    </row>
    <row r="44" spans="2:6">
      <c r="B44" s="26">
        <f t="shared" si="0"/>
        <v>0.38000000000000006</v>
      </c>
      <c r="C44" s="27"/>
      <c r="D44" s="27"/>
      <c r="E44" s="27"/>
      <c r="F44" s="28"/>
    </row>
    <row r="45" spans="2:6">
      <c r="B45" s="26">
        <f t="shared" si="0"/>
        <v>0.40000000000000008</v>
      </c>
      <c r="C45" s="27"/>
      <c r="D45" s="27"/>
      <c r="E45" s="27"/>
      <c r="F45" s="28"/>
    </row>
    <row r="46" spans="2:6">
      <c r="B46" s="26">
        <f t="shared" si="0"/>
        <v>0.4200000000000001</v>
      </c>
      <c r="C46" s="27"/>
      <c r="D46" s="27"/>
      <c r="E46" s="27"/>
      <c r="F46" s="28"/>
    </row>
    <row r="47" spans="2:6">
      <c r="B47" s="26">
        <f t="shared" si="0"/>
        <v>0.44000000000000011</v>
      </c>
      <c r="C47" s="27"/>
      <c r="D47" s="27"/>
      <c r="E47" s="27"/>
      <c r="F47" s="28"/>
    </row>
    <row r="48" spans="2:6">
      <c r="B48" s="26">
        <f t="shared" si="0"/>
        <v>0.46000000000000013</v>
      </c>
      <c r="C48" s="27"/>
      <c r="D48" s="27"/>
      <c r="E48" s="27"/>
      <c r="F48" s="28"/>
    </row>
    <row r="49" spans="2:6">
      <c r="B49" s="26">
        <f t="shared" si="0"/>
        <v>0.48000000000000015</v>
      </c>
      <c r="C49" s="27"/>
      <c r="D49" s="27"/>
      <c r="E49" s="27"/>
      <c r="F49" s="28"/>
    </row>
    <row r="50" spans="2:6">
      <c r="B50" s="26">
        <f t="shared" si="0"/>
        <v>0.50000000000000011</v>
      </c>
      <c r="C50" s="27"/>
      <c r="D50" s="27"/>
      <c r="E50" s="27"/>
      <c r="F50" s="28"/>
    </row>
    <row r="51" spans="2:6">
      <c r="B51" s="26">
        <f t="shared" si="0"/>
        <v>0.52000000000000013</v>
      </c>
      <c r="C51" s="27"/>
      <c r="D51" s="27"/>
      <c r="E51" s="27"/>
      <c r="F51" s="28"/>
    </row>
    <row r="52" spans="2:6">
      <c r="B52" s="26">
        <f t="shared" si="0"/>
        <v>0.54000000000000015</v>
      </c>
      <c r="C52" s="27"/>
      <c r="D52" s="27"/>
      <c r="E52" s="27"/>
      <c r="F52" s="28"/>
    </row>
    <row r="53" spans="2:6">
      <c r="B53" s="26">
        <f t="shared" si="0"/>
        <v>0.56000000000000016</v>
      </c>
      <c r="C53" s="27"/>
      <c r="D53" s="27"/>
      <c r="E53" s="27"/>
      <c r="F53" s="28"/>
    </row>
    <row r="54" spans="2:6">
      <c r="B54" s="26">
        <f t="shared" si="0"/>
        <v>0.58000000000000018</v>
      </c>
      <c r="C54" s="27"/>
      <c r="D54" s="27"/>
      <c r="E54" s="27"/>
      <c r="F54" s="28"/>
    </row>
    <row r="55" spans="2:6">
      <c r="B55" s="26">
        <f t="shared" si="0"/>
        <v>0.6000000000000002</v>
      </c>
      <c r="C55" s="27"/>
      <c r="D55" s="27"/>
      <c r="E55" s="27"/>
      <c r="F55" s="28"/>
    </row>
    <row r="56" spans="2:6">
      <c r="B56" s="26">
        <f t="shared" si="0"/>
        <v>0.62000000000000022</v>
      </c>
      <c r="C56" s="27"/>
      <c r="D56" s="27"/>
      <c r="E56" s="27"/>
      <c r="F56" s="28"/>
    </row>
    <row r="57" spans="2:6">
      <c r="B57" s="26">
        <f t="shared" si="0"/>
        <v>0.64000000000000024</v>
      </c>
      <c r="C57" s="27"/>
      <c r="D57" s="27"/>
      <c r="E57" s="27"/>
      <c r="F57" s="28"/>
    </row>
    <row r="58" spans="2:6">
      <c r="B58" s="26">
        <f t="shared" si="0"/>
        <v>0.66000000000000025</v>
      </c>
      <c r="C58" s="27"/>
      <c r="D58" s="27"/>
      <c r="E58" s="27"/>
      <c r="F58" s="28"/>
    </row>
    <row r="59" spans="2:6">
      <c r="B59" s="26">
        <f t="shared" si="0"/>
        <v>0.68000000000000027</v>
      </c>
      <c r="C59" s="27"/>
      <c r="D59" s="27"/>
      <c r="E59" s="27"/>
      <c r="F59" s="28"/>
    </row>
    <row r="60" spans="2:6">
      <c r="B60" s="26">
        <f t="shared" si="0"/>
        <v>0.70000000000000029</v>
      </c>
      <c r="C60" s="27"/>
      <c r="D60" s="27"/>
      <c r="E60" s="27"/>
      <c r="F60" s="28"/>
    </row>
    <row r="61" spans="2:6">
      <c r="B61" s="26">
        <f t="shared" si="0"/>
        <v>0.72000000000000031</v>
      </c>
      <c r="C61" s="27"/>
      <c r="D61" s="27"/>
      <c r="E61" s="27"/>
      <c r="F61" s="28"/>
    </row>
    <row r="62" spans="2:6">
      <c r="B62" s="26">
        <f t="shared" si="0"/>
        <v>0.74000000000000032</v>
      </c>
      <c r="C62" s="27"/>
      <c r="D62" s="27"/>
      <c r="E62" s="27"/>
      <c r="F62" s="28"/>
    </row>
    <row r="63" spans="2:6">
      <c r="B63" s="26">
        <f t="shared" si="0"/>
        <v>0.76000000000000034</v>
      </c>
      <c r="C63" s="27"/>
      <c r="D63" s="27"/>
      <c r="E63" s="27"/>
      <c r="F63" s="28"/>
    </row>
    <row r="64" spans="2:6">
      <c r="B64" s="26">
        <f t="shared" si="0"/>
        <v>0.78000000000000036</v>
      </c>
      <c r="C64" s="27"/>
      <c r="D64" s="27"/>
      <c r="E64" s="27"/>
      <c r="F64" s="28"/>
    </row>
    <row r="65" spans="2:6">
      <c r="B65" s="26">
        <f t="shared" si="0"/>
        <v>0.80000000000000038</v>
      </c>
      <c r="C65" s="27"/>
      <c r="D65" s="27"/>
      <c r="E65" s="27"/>
      <c r="F65" s="28"/>
    </row>
    <row r="66" spans="2:6">
      <c r="B66" s="26">
        <f t="shared" si="0"/>
        <v>0.8200000000000004</v>
      </c>
      <c r="C66" s="27"/>
      <c r="D66" s="27"/>
      <c r="E66" s="27"/>
      <c r="F66" s="28"/>
    </row>
    <row r="67" spans="2:6">
      <c r="B67" s="26">
        <f t="shared" si="0"/>
        <v>0.84000000000000041</v>
      </c>
      <c r="C67" s="27"/>
      <c r="D67" s="27"/>
      <c r="E67" s="27"/>
      <c r="F67" s="28"/>
    </row>
    <row r="68" spans="2:6">
      <c r="B68" s="26">
        <f t="shared" si="0"/>
        <v>0.86000000000000043</v>
      </c>
      <c r="C68" s="27"/>
      <c r="D68" s="27"/>
      <c r="E68" s="27"/>
      <c r="F68" s="28"/>
    </row>
    <row r="69" spans="2:6">
      <c r="B69" s="26">
        <f t="shared" si="0"/>
        <v>0.88000000000000045</v>
      </c>
      <c r="C69" s="27"/>
      <c r="D69" s="27"/>
      <c r="E69" s="27"/>
      <c r="F69" s="28"/>
    </row>
    <row r="70" spans="2:6">
      <c r="B70" s="26">
        <f t="shared" si="0"/>
        <v>0.90000000000000047</v>
      </c>
      <c r="C70" s="27"/>
      <c r="D70" s="27"/>
      <c r="E70" s="27"/>
      <c r="F70" s="28"/>
    </row>
    <row r="71" spans="2:6">
      <c r="B71" s="26">
        <f t="shared" si="0"/>
        <v>0.92000000000000048</v>
      </c>
      <c r="C71" s="27"/>
      <c r="D71" s="27"/>
      <c r="E71" s="27"/>
      <c r="F71" s="28"/>
    </row>
    <row r="72" spans="2:6">
      <c r="B72" s="26">
        <f t="shared" si="0"/>
        <v>0.9400000000000005</v>
      </c>
      <c r="C72" s="27"/>
      <c r="D72" s="27"/>
      <c r="E72" s="27"/>
      <c r="F72" s="28"/>
    </row>
    <row r="73" spans="2:6">
      <c r="B73" s="26">
        <f t="shared" si="0"/>
        <v>0.96000000000000052</v>
      </c>
      <c r="C73" s="27"/>
      <c r="D73" s="27"/>
      <c r="E73" s="27"/>
      <c r="F73" s="28"/>
    </row>
    <row r="74" spans="2:6">
      <c r="B74" s="26">
        <f t="shared" si="0"/>
        <v>0.98000000000000054</v>
      </c>
      <c r="C74" s="27"/>
      <c r="D74" s="27"/>
      <c r="E74" s="27"/>
      <c r="F74" s="28"/>
    </row>
    <row r="75" spans="2:6">
      <c r="B75" s="29">
        <f>B74+0.02</f>
        <v>1.0000000000000004</v>
      </c>
      <c r="C75" s="30"/>
      <c r="D75" s="30"/>
      <c r="E75" s="30"/>
      <c r="F75" s="31"/>
    </row>
    <row r="76" spans="2:6">
      <c r="B76" s="18"/>
    </row>
    <row r="77" spans="2:6">
      <c r="B77" s="18"/>
    </row>
    <row r="78" spans="2:6">
      <c r="B78" s="1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4"/>
  <sheetViews>
    <sheetView workbookViewId="0">
      <selection activeCell="B23" sqref="B23"/>
    </sheetView>
  </sheetViews>
  <sheetFormatPr baseColWidth="10" defaultRowHeight="14" x14ac:dyDescent="0"/>
  <cols>
    <col min="2" max="2" width="10.5" customWidth="1"/>
    <col min="3" max="3" width="22" customWidth="1"/>
    <col min="4" max="4" width="23.5" customWidth="1"/>
    <col min="5" max="5" width="17.5" customWidth="1"/>
    <col min="6" max="6" width="17.6640625" customWidth="1"/>
    <col min="16" max="16" width="11" customWidth="1"/>
    <col min="17" max="17" width="22.6640625" customWidth="1"/>
  </cols>
  <sheetData>
    <row r="2" spans="2:17" ht="20">
      <c r="B2" s="9" t="s">
        <v>16</v>
      </c>
    </row>
    <row r="4" spans="2:17" ht="20">
      <c r="B4" s="12" t="s">
        <v>30</v>
      </c>
      <c r="C4" s="33" t="s">
        <v>32</v>
      </c>
      <c r="D4" s="32" t="s">
        <v>31</v>
      </c>
      <c r="M4" s="12" t="s">
        <v>2</v>
      </c>
    </row>
    <row r="5" spans="2:17">
      <c r="M5" t="s">
        <v>39</v>
      </c>
    </row>
    <row r="6" spans="2:17" ht="18">
      <c r="N6" s="19"/>
      <c r="P6" s="19"/>
      <c r="Q6" s="19"/>
    </row>
    <row r="7" spans="2:17" ht="20">
      <c r="B7" s="9" t="s">
        <v>51</v>
      </c>
      <c r="M7" s="19" t="s">
        <v>40</v>
      </c>
      <c r="N7" s="19"/>
      <c r="O7" s="19" t="s">
        <v>38</v>
      </c>
      <c r="P7" s="19"/>
      <c r="Q7" s="19"/>
    </row>
    <row r="8" spans="2:17" ht="18">
      <c r="M8" s="19"/>
      <c r="N8" s="19"/>
      <c r="O8" s="19"/>
      <c r="P8" s="19"/>
      <c r="Q8" s="19"/>
    </row>
    <row r="9" spans="2:17" ht="18">
      <c r="B9" s="15" t="s">
        <v>4</v>
      </c>
      <c r="C9" s="19" t="s">
        <v>61</v>
      </c>
      <c r="M9" s="36"/>
      <c r="N9" s="36" t="s">
        <v>34</v>
      </c>
      <c r="O9" s="36" t="s">
        <v>35</v>
      </c>
      <c r="P9" s="36" t="s">
        <v>37</v>
      </c>
      <c r="Q9" s="36" t="s">
        <v>42</v>
      </c>
    </row>
    <row r="10" spans="2:17" ht="18">
      <c r="B10" s="15" t="s">
        <v>5</v>
      </c>
      <c r="C10" s="19" t="s">
        <v>27</v>
      </c>
      <c r="M10" s="36" t="s">
        <v>30</v>
      </c>
      <c r="N10" s="36">
        <v>4.42448</v>
      </c>
      <c r="O10" s="36">
        <v>1312.2529999999999</v>
      </c>
      <c r="P10" s="36">
        <v>-32.445</v>
      </c>
      <c r="Q10" s="36" t="s">
        <v>36</v>
      </c>
    </row>
    <row r="11" spans="2:17" ht="18">
      <c r="B11" s="15" t="s">
        <v>7</v>
      </c>
      <c r="C11" s="19" t="s">
        <v>28</v>
      </c>
      <c r="M11" s="36" t="s">
        <v>33</v>
      </c>
      <c r="N11" s="36">
        <v>4.0220000000000002</v>
      </c>
      <c r="O11" s="36">
        <v>1062.6400000000001</v>
      </c>
      <c r="P11" s="36">
        <v>-44.93</v>
      </c>
      <c r="Q11" s="36" t="s">
        <v>41</v>
      </c>
    </row>
    <row r="12" spans="2:17" ht="18">
      <c r="B12" s="15" t="s">
        <v>9</v>
      </c>
      <c r="C12" s="19" t="s">
        <v>29</v>
      </c>
    </row>
    <row r="13" spans="2:17" ht="18">
      <c r="B13" s="15" t="s">
        <v>18</v>
      </c>
      <c r="C13" s="19" t="s">
        <v>22</v>
      </c>
    </row>
    <row r="14" spans="2:17" ht="18">
      <c r="B14" s="15" t="s">
        <v>20</v>
      </c>
      <c r="C14" s="19" t="s">
        <v>23</v>
      </c>
    </row>
    <row r="17" spans="2:6" ht="18">
      <c r="B17" s="34" t="s">
        <v>52</v>
      </c>
      <c r="C17" s="8">
        <v>100</v>
      </c>
      <c r="D17" s="8" t="s">
        <v>57</v>
      </c>
    </row>
    <row r="18" spans="2:6" ht="18">
      <c r="B18" s="34" t="s">
        <v>55</v>
      </c>
      <c r="C18" s="37"/>
      <c r="D18" s="8" t="s">
        <v>43</v>
      </c>
    </row>
    <row r="19" spans="2:6" ht="18">
      <c r="B19" s="34" t="s">
        <v>56</v>
      </c>
      <c r="C19" s="37"/>
      <c r="D19" s="8" t="s">
        <v>43</v>
      </c>
    </row>
    <row r="22" spans="2:6" ht="18">
      <c r="B22" s="21" t="s">
        <v>10</v>
      </c>
      <c r="C22" s="21" t="s">
        <v>53</v>
      </c>
      <c r="D22" s="22" t="s">
        <v>54</v>
      </c>
      <c r="E22" s="21" t="s">
        <v>45</v>
      </c>
      <c r="F22" s="21" t="s">
        <v>48</v>
      </c>
    </row>
    <row r="23" spans="2:6">
      <c r="B23" s="39"/>
      <c r="C23" s="24"/>
      <c r="D23" s="24"/>
      <c r="E23" s="24"/>
      <c r="F23" s="25"/>
    </row>
    <row r="24" spans="2:6">
      <c r="B24" s="40"/>
      <c r="C24" s="27"/>
      <c r="D24" s="27"/>
      <c r="E24" s="27"/>
      <c r="F24" s="28"/>
    </row>
    <row r="25" spans="2:6">
      <c r="B25" s="40"/>
      <c r="C25" s="27"/>
      <c r="D25" s="27"/>
      <c r="E25" s="27"/>
      <c r="F25" s="28"/>
    </row>
    <row r="26" spans="2:6">
      <c r="B26" s="40"/>
      <c r="C26" s="27"/>
      <c r="D26" s="27"/>
      <c r="E26" s="27"/>
      <c r="F26" s="28"/>
    </row>
    <row r="27" spans="2:6">
      <c r="B27" s="40"/>
      <c r="C27" s="27"/>
      <c r="D27" s="27"/>
      <c r="E27" s="27"/>
      <c r="F27" s="28"/>
    </row>
    <row r="28" spans="2:6">
      <c r="B28" s="40"/>
      <c r="C28" s="27"/>
      <c r="D28" s="27"/>
      <c r="E28" s="27"/>
      <c r="F28" s="28"/>
    </row>
    <row r="29" spans="2:6">
      <c r="B29" s="40"/>
      <c r="C29" s="27"/>
      <c r="D29" s="27"/>
      <c r="E29" s="27"/>
      <c r="F29" s="28"/>
    </row>
    <row r="30" spans="2:6">
      <c r="B30" s="40"/>
      <c r="C30" s="27"/>
      <c r="D30" s="27"/>
      <c r="E30" s="27"/>
      <c r="F30" s="28"/>
    </row>
    <row r="31" spans="2:6">
      <c r="B31" s="40"/>
      <c r="C31" s="27"/>
      <c r="D31" s="27"/>
      <c r="E31" s="27"/>
      <c r="F31" s="28"/>
    </row>
    <row r="32" spans="2:6">
      <c r="B32" s="40"/>
      <c r="C32" s="27"/>
      <c r="D32" s="27"/>
      <c r="E32" s="27"/>
      <c r="F32" s="28"/>
    </row>
    <row r="33" spans="2:6">
      <c r="B33" s="40"/>
      <c r="C33" s="27"/>
      <c r="D33" s="27"/>
      <c r="E33" s="27"/>
      <c r="F33" s="28"/>
    </row>
    <row r="34" spans="2:6">
      <c r="B34" s="40"/>
      <c r="C34" s="27"/>
      <c r="D34" s="27"/>
      <c r="E34" s="27"/>
      <c r="F34" s="28"/>
    </row>
    <row r="35" spans="2:6">
      <c r="B35" s="40"/>
      <c r="C35" s="27"/>
      <c r="D35" s="27"/>
      <c r="E35" s="27"/>
      <c r="F35" s="28"/>
    </row>
    <row r="36" spans="2:6">
      <c r="B36" s="40"/>
      <c r="C36" s="27"/>
      <c r="D36" s="27"/>
      <c r="E36" s="27"/>
      <c r="F36" s="28"/>
    </row>
    <row r="37" spans="2:6">
      <c r="B37" s="40"/>
      <c r="C37" s="27"/>
      <c r="D37" s="27"/>
      <c r="E37" s="27"/>
      <c r="F37" s="28"/>
    </row>
    <row r="38" spans="2:6">
      <c r="B38" s="40"/>
      <c r="C38" s="27"/>
      <c r="D38" s="27"/>
      <c r="E38" s="27"/>
      <c r="F38" s="28"/>
    </row>
    <row r="39" spans="2:6">
      <c r="B39" s="40"/>
      <c r="C39" s="27"/>
      <c r="D39" s="27"/>
      <c r="E39" s="27"/>
      <c r="F39" s="28"/>
    </row>
    <row r="40" spans="2:6">
      <c r="B40" s="40"/>
      <c r="C40" s="27"/>
      <c r="D40" s="27"/>
      <c r="E40" s="27"/>
      <c r="F40" s="28"/>
    </row>
    <row r="41" spans="2:6">
      <c r="B41" s="40"/>
      <c r="C41" s="27"/>
      <c r="D41" s="27"/>
      <c r="E41" s="27"/>
      <c r="F41" s="28"/>
    </row>
    <row r="42" spans="2:6">
      <c r="B42" s="40"/>
      <c r="C42" s="27"/>
      <c r="D42" s="27"/>
      <c r="E42" s="27"/>
      <c r="F42" s="28"/>
    </row>
    <row r="43" spans="2:6">
      <c r="B43" s="40"/>
      <c r="C43" s="27"/>
      <c r="D43" s="27"/>
      <c r="E43" s="27"/>
      <c r="F43" s="28"/>
    </row>
    <row r="44" spans="2:6">
      <c r="B44" s="40"/>
      <c r="C44" s="27"/>
      <c r="D44" s="27"/>
      <c r="E44" s="27"/>
      <c r="F44" s="28"/>
    </row>
    <row r="45" spans="2:6">
      <c r="B45" s="40"/>
      <c r="C45" s="27"/>
      <c r="D45" s="27"/>
      <c r="E45" s="27"/>
      <c r="F45" s="28"/>
    </row>
    <row r="46" spans="2:6">
      <c r="B46" s="40"/>
      <c r="C46" s="27"/>
      <c r="D46" s="27"/>
      <c r="E46" s="27"/>
      <c r="F46" s="28"/>
    </row>
    <row r="47" spans="2:6">
      <c r="B47" s="40"/>
      <c r="C47" s="27"/>
      <c r="D47" s="27"/>
      <c r="E47" s="27"/>
      <c r="F47" s="28"/>
    </row>
    <row r="48" spans="2:6">
      <c r="B48" s="40"/>
      <c r="C48" s="27"/>
      <c r="D48" s="27"/>
      <c r="E48" s="27"/>
      <c r="F48" s="28"/>
    </row>
    <row r="49" spans="2:6">
      <c r="B49" s="40"/>
      <c r="C49" s="27"/>
      <c r="D49" s="27"/>
      <c r="E49" s="27"/>
      <c r="F49" s="28"/>
    </row>
    <row r="50" spans="2:6">
      <c r="B50" s="40"/>
      <c r="C50" s="27"/>
      <c r="D50" s="27"/>
      <c r="E50" s="27"/>
      <c r="F50" s="28"/>
    </row>
    <row r="51" spans="2:6">
      <c r="B51" s="40"/>
      <c r="C51" s="27"/>
      <c r="D51" s="27"/>
      <c r="E51" s="27"/>
      <c r="F51" s="28"/>
    </row>
    <row r="52" spans="2:6">
      <c r="B52" s="40"/>
      <c r="C52" s="27"/>
      <c r="D52" s="27"/>
      <c r="E52" s="27"/>
      <c r="F52" s="28"/>
    </row>
    <row r="53" spans="2:6">
      <c r="B53" s="40"/>
      <c r="C53" s="27"/>
      <c r="D53" s="27"/>
      <c r="E53" s="27"/>
      <c r="F53" s="28"/>
    </row>
    <row r="54" spans="2:6">
      <c r="B54" s="40"/>
      <c r="C54" s="27"/>
      <c r="D54" s="27"/>
      <c r="E54" s="27"/>
      <c r="F54" s="28"/>
    </row>
    <row r="55" spans="2:6">
      <c r="B55" s="40"/>
      <c r="C55" s="27"/>
      <c r="D55" s="27"/>
      <c r="E55" s="27"/>
      <c r="F55" s="28"/>
    </row>
    <row r="56" spans="2:6">
      <c r="B56" s="40"/>
      <c r="C56" s="27"/>
      <c r="D56" s="27"/>
      <c r="E56" s="27"/>
      <c r="F56" s="28"/>
    </row>
    <row r="57" spans="2:6">
      <c r="B57" s="40"/>
      <c r="C57" s="27"/>
      <c r="D57" s="27"/>
      <c r="E57" s="27"/>
      <c r="F57" s="28"/>
    </row>
    <row r="58" spans="2:6">
      <c r="B58" s="40"/>
      <c r="C58" s="27"/>
      <c r="D58" s="27"/>
      <c r="E58" s="27"/>
      <c r="F58" s="28"/>
    </row>
    <row r="59" spans="2:6">
      <c r="B59" s="40"/>
      <c r="C59" s="27"/>
      <c r="D59" s="27"/>
      <c r="E59" s="27"/>
      <c r="F59" s="28"/>
    </row>
    <row r="60" spans="2:6">
      <c r="B60" s="40"/>
      <c r="C60" s="27"/>
      <c r="D60" s="27"/>
      <c r="E60" s="27"/>
      <c r="F60" s="28"/>
    </row>
    <row r="61" spans="2:6">
      <c r="B61" s="40"/>
      <c r="C61" s="27"/>
      <c r="D61" s="27"/>
      <c r="E61" s="27"/>
      <c r="F61" s="28"/>
    </row>
    <row r="62" spans="2:6">
      <c r="B62" s="40"/>
      <c r="C62" s="27"/>
      <c r="D62" s="27"/>
      <c r="E62" s="27"/>
      <c r="F62" s="28"/>
    </row>
    <row r="63" spans="2:6">
      <c r="B63" s="41"/>
      <c r="C63" s="30"/>
      <c r="D63" s="30"/>
      <c r="E63" s="30"/>
      <c r="F63" s="31"/>
    </row>
    <row r="64" spans="2:6">
      <c r="B64" s="35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workbookViewId="0">
      <selection activeCell="F6" sqref="F6"/>
    </sheetView>
  </sheetViews>
  <sheetFormatPr baseColWidth="10" defaultColWidth="8.83203125" defaultRowHeight="15" x14ac:dyDescent="0"/>
  <cols>
    <col min="1" max="1" width="8.83203125" style="7"/>
    <col min="2" max="3" width="10.1640625" style="7" customWidth="1"/>
    <col min="4" max="4" width="9.83203125" style="7" customWidth="1"/>
    <col min="5" max="5" width="16" style="7" customWidth="1"/>
    <col min="6" max="6" width="13.33203125" style="7" customWidth="1"/>
    <col min="7" max="7" width="11.1640625" style="7" customWidth="1"/>
    <col min="8" max="9" width="10.6640625" style="7" customWidth="1"/>
    <col min="10" max="10" width="12.6640625" style="7" customWidth="1"/>
    <col min="11" max="11" width="13" style="7" customWidth="1"/>
    <col min="12" max="16384" width="8.83203125" style="7"/>
  </cols>
  <sheetData>
    <row r="1" spans="1:12">
      <c r="A1" s="1"/>
      <c r="B1" s="13"/>
      <c r="C1" s="13"/>
      <c r="D1" s="2"/>
      <c r="E1" s="2"/>
      <c r="F1" s="2"/>
      <c r="G1" s="2"/>
      <c r="H1" s="2"/>
      <c r="I1" s="2"/>
      <c r="J1" s="2"/>
      <c r="K1" s="2"/>
      <c r="L1" s="2"/>
    </row>
    <row r="2" spans="1:12" ht="20">
      <c r="A2" s="1"/>
      <c r="B2" s="9" t="s">
        <v>62</v>
      </c>
      <c r="C2" s="13"/>
      <c r="D2" s="2"/>
      <c r="E2" s="2"/>
      <c r="F2" s="2"/>
      <c r="G2" s="2"/>
      <c r="H2" s="2"/>
      <c r="I2" s="2"/>
      <c r="J2" s="2"/>
      <c r="K2" s="2"/>
      <c r="L2" s="2"/>
    </row>
    <row r="3" spans="1:12" ht="20">
      <c r="A3" s="1"/>
      <c r="B3" s="9"/>
      <c r="C3" s="13"/>
      <c r="D3" s="2"/>
      <c r="E3" s="2"/>
      <c r="F3" s="2"/>
      <c r="G3" s="2"/>
      <c r="H3" s="2"/>
      <c r="I3" s="2"/>
      <c r="J3" s="2"/>
      <c r="K3" s="2"/>
      <c r="L3" s="2"/>
    </row>
    <row r="4" spans="1:12" ht="20">
      <c r="A4" s="1"/>
      <c r="B4" s="32" t="s">
        <v>0</v>
      </c>
      <c r="C4" s="43" t="s">
        <v>32</v>
      </c>
      <c r="D4" s="32" t="s">
        <v>1</v>
      </c>
      <c r="E4" s="2"/>
      <c r="F4" s="2"/>
      <c r="G4" s="2"/>
      <c r="H4" s="2"/>
      <c r="I4" s="2"/>
      <c r="J4" s="2"/>
      <c r="K4" s="2"/>
      <c r="L4" s="2"/>
    </row>
    <row r="5" spans="1:12">
      <c r="A5" s="1"/>
      <c r="B5" s="3"/>
      <c r="C5" s="13"/>
      <c r="D5" s="2"/>
      <c r="E5" s="2"/>
      <c r="F5" s="2"/>
      <c r="G5" s="2"/>
      <c r="H5" s="2"/>
      <c r="I5" s="2"/>
      <c r="J5" s="11"/>
      <c r="K5" s="2"/>
      <c r="L5" s="2"/>
    </row>
    <row r="6" spans="1:12">
      <c r="A6" s="1"/>
      <c r="B6" s="3"/>
      <c r="C6" s="13"/>
      <c r="D6" s="2"/>
      <c r="E6" s="2"/>
      <c r="F6" s="2"/>
      <c r="G6" s="2"/>
      <c r="H6" s="2"/>
      <c r="I6" s="2"/>
      <c r="J6" s="11"/>
      <c r="K6" s="2"/>
      <c r="L6" s="2"/>
    </row>
    <row r="7" spans="1:12" ht="20">
      <c r="A7" s="1"/>
      <c r="B7" s="44" t="s">
        <v>63</v>
      </c>
      <c r="C7" s="44"/>
      <c r="D7" s="16"/>
      <c r="E7" s="2"/>
      <c r="F7" s="2"/>
      <c r="G7" s="2"/>
      <c r="H7" s="2"/>
      <c r="I7" s="2"/>
      <c r="J7" s="11"/>
      <c r="K7" s="2"/>
      <c r="L7" s="2"/>
    </row>
    <row r="8" spans="1:12">
      <c r="A8" s="1"/>
      <c r="B8" s="16"/>
      <c r="C8" s="16"/>
      <c r="D8" s="16"/>
      <c r="E8" s="2"/>
      <c r="F8" s="2"/>
      <c r="G8" s="2"/>
      <c r="H8" s="2"/>
      <c r="I8" s="2"/>
      <c r="J8" s="11"/>
      <c r="K8" s="2"/>
      <c r="L8" s="2"/>
    </row>
    <row r="9" spans="1:12" ht="18">
      <c r="A9" s="1"/>
      <c r="B9" s="17" t="s">
        <v>4</v>
      </c>
      <c r="C9" s="45" t="s">
        <v>71</v>
      </c>
      <c r="D9" s="45"/>
      <c r="E9" s="2"/>
      <c r="F9" s="2"/>
      <c r="G9" s="2"/>
      <c r="H9" s="2"/>
      <c r="I9" s="2"/>
      <c r="J9" s="11"/>
      <c r="K9" s="2"/>
      <c r="L9" s="2"/>
    </row>
    <row r="10" spans="1:12" ht="18">
      <c r="A10" s="1"/>
      <c r="B10" s="17" t="s">
        <v>5</v>
      </c>
      <c r="C10" s="45" t="s">
        <v>70</v>
      </c>
      <c r="D10" s="45"/>
      <c r="E10" s="2"/>
      <c r="F10" s="2"/>
      <c r="G10" s="2"/>
      <c r="H10" s="2"/>
      <c r="I10" s="2"/>
      <c r="J10" s="11"/>
      <c r="K10" s="2"/>
      <c r="L10" s="2"/>
    </row>
    <row r="11" spans="1:12" ht="18">
      <c r="A11" s="1"/>
      <c r="B11" s="17" t="s">
        <v>7</v>
      </c>
      <c r="C11" s="45" t="s">
        <v>72</v>
      </c>
      <c r="D11" s="45"/>
      <c r="E11" s="2"/>
      <c r="F11" s="2"/>
      <c r="G11" s="2"/>
      <c r="H11" s="2"/>
      <c r="I11" s="2"/>
      <c r="J11" s="11"/>
      <c r="K11" s="2"/>
      <c r="L11" s="2"/>
    </row>
    <row r="12" spans="1:12" ht="18">
      <c r="A12" s="1"/>
      <c r="B12" s="17" t="s">
        <v>9</v>
      </c>
      <c r="C12" s="45" t="s">
        <v>73</v>
      </c>
      <c r="D12" s="45"/>
      <c r="E12" s="2"/>
      <c r="F12" s="2"/>
      <c r="G12" s="2"/>
      <c r="H12" s="2"/>
      <c r="I12" s="2"/>
      <c r="J12" s="11"/>
      <c r="K12" s="2"/>
      <c r="L12" s="2"/>
    </row>
    <row r="13" spans="1:12" ht="18">
      <c r="A13" s="1"/>
      <c r="B13" s="17" t="s">
        <v>18</v>
      </c>
      <c r="C13" s="45" t="s">
        <v>74</v>
      </c>
      <c r="D13" s="16"/>
      <c r="E13" s="2"/>
      <c r="F13" s="2"/>
      <c r="G13" s="2"/>
      <c r="H13" s="2"/>
      <c r="I13" s="2"/>
      <c r="J13" s="11"/>
      <c r="K13" s="2"/>
      <c r="L13" s="2"/>
    </row>
    <row r="14" spans="1:12">
      <c r="A14" s="1"/>
      <c r="B14" s="16"/>
      <c r="C14" s="16"/>
      <c r="D14" s="16"/>
      <c r="E14" s="2"/>
      <c r="F14" s="2"/>
      <c r="G14" s="2"/>
      <c r="H14" s="2"/>
      <c r="I14" s="2"/>
      <c r="J14" s="11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">
      <c r="A16" s="2"/>
      <c r="B16" s="5"/>
      <c r="C16" s="49" t="s">
        <v>64</v>
      </c>
      <c r="D16" s="49" t="s">
        <v>65</v>
      </c>
      <c r="E16" s="46" t="s">
        <v>66</v>
      </c>
      <c r="H16" s="2"/>
      <c r="I16" s="2"/>
      <c r="J16" s="2"/>
      <c r="K16" s="2"/>
      <c r="L16" s="2"/>
    </row>
    <row r="17" spans="1:12">
      <c r="A17" s="2"/>
      <c r="B17" s="46" t="s">
        <v>0</v>
      </c>
      <c r="C17" s="4">
        <f>D17-273.15</f>
        <v>69.850000000000023</v>
      </c>
      <c r="D17" s="4">
        <v>343</v>
      </c>
      <c r="E17" s="4">
        <v>18580</v>
      </c>
      <c r="G17" s="10"/>
      <c r="H17" s="2"/>
      <c r="I17" s="2"/>
      <c r="J17" s="2"/>
      <c r="K17" s="2"/>
      <c r="L17" s="2"/>
    </row>
    <row r="18" spans="1:12">
      <c r="A18" s="2"/>
      <c r="B18" s="46" t="s">
        <v>1</v>
      </c>
      <c r="C18" s="4">
        <f>D18-273.15</f>
        <v>80.050000000000011</v>
      </c>
      <c r="D18" s="4">
        <v>353.2</v>
      </c>
      <c r="E18" s="4">
        <v>18811</v>
      </c>
      <c r="G18" s="2"/>
      <c r="H18" s="2"/>
      <c r="I18" s="2"/>
      <c r="J18" s="2"/>
      <c r="K18" s="2"/>
      <c r="L18" s="2"/>
    </row>
    <row r="19" spans="1:12" ht="17">
      <c r="A19" s="2"/>
      <c r="B19" s="46" t="s">
        <v>80</v>
      </c>
      <c r="C19" s="4">
        <f>D19-273.15</f>
        <v>40.850000000000023</v>
      </c>
      <c r="D19" s="4">
        <v>314</v>
      </c>
      <c r="E19" s="50" t="s">
        <v>79</v>
      </c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">
      <c r="A21" s="2"/>
      <c r="B21" s="46" t="s">
        <v>10</v>
      </c>
      <c r="C21" s="46" t="s">
        <v>67</v>
      </c>
      <c r="E21" s="46" t="s">
        <v>10</v>
      </c>
      <c r="F21" s="46" t="s">
        <v>67</v>
      </c>
      <c r="H21" s="46" t="s">
        <v>69</v>
      </c>
      <c r="I21" s="46" t="s">
        <v>68</v>
      </c>
      <c r="J21" s="2"/>
      <c r="K21" s="2"/>
      <c r="L21" s="2"/>
    </row>
    <row r="22" spans="1:12">
      <c r="A22" s="2"/>
      <c r="B22" s="51">
        <v>343</v>
      </c>
      <c r="C22" s="25"/>
      <c r="E22" s="51">
        <f>D18</f>
        <v>353.2</v>
      </c>
      <c r="F22" s="25"/>
      <c r="H22" s="4">
        <v>0</v>
      </c>
      <c r="I22" s="6"/>
      <c r="J22" s="2"/>
      <c r="K22" s="2"/>
      <c r="L22" s="2"/>
    </row>
    <row r="23" spans="1:12">
      <c r="A23" s="2"/>
      <c r="B23" s="52">
        <f t="shared" ref="B23:B54" si="0">B22-0.5</f>
        <v>342.5</v>
      </c>
      <c r="C23" s="28"/>
      <c r="E23" s="52">
        <f>E22-0.5</f>
        <v>352.7</v>
      </c>
      <c r="F23" s="28"/>
      <c r="H23" s="4">
        <v>1</v>
      </c>
      <c r="I23" s="6"/>
      <c r="J23"/>
      <c r="K23"/>
      <c r="L23" s="2"/>
    </row>
    <row r="24" spans="1:12">
      <c r="A24" s="2"/>
      <c r="B24" s="52">
        <f t="shared" si="0"/>
        <v>342</v>
      </c>
      <c r="C24" s="28"/>
      <c r="E24" s="52">
        <f t="shared" ref="E24:E87" si="1">E23-0.5</f>
        <v>352.2</v>
      </c>
      <c r="F24" s="28"/>
      <c r="K24"/>
      <c r="L24" s="2"/>
    </row>
    <row r="25" spans="1:12">
      <c r="A25" s="2"/>
      <c r="B25" s="52">
        <f t="shared" si="0"/>
        <v>341.5</v>
      </c>
      <c r="C25" s="28"/>
      <c r="E25" s="52">
        <f t="shared" si="1"/>
        <v>351.7</v>
      </c>
      <c r="F25" s="28"/>
      <c r="K25"/>
      <c r="L25" s="2"/>
    </row>
    <row r="26" spans="1:12">
      <c r="A26" s="2"/>
      <c r="B26" s="52">
        <f t="shared" si="0"/>
        <v>341</v>
      </c>
      <c r="C26" s="28"/>
      <c r="E26" s="52">
        <f t="shared" si="1"/>
        <v>351.2</v>
      </c>
      <c r="F26" s="28"/>
      <c r="K26"/>
      <c r="L26" s="2"/>
    </row>
    <row r="27" spans="1:12">
      <c r="A27" s="2"/>
      <c r="B27" s="52">
        <f t="shared" si="0"/>
        <v>340.5</v>
      </c>
      <c r="C27" s="28"/>
      <c r="E27" s="52">
        <f t="shared" si="1"/>
        <v>350.7</v>
      </c>
      <c r="F27" s="28"/>
      <c r="I27"/>
      <c r="J27"/>
      <c r="K27"/>
      <c r="L27" s="2"/>
    </row>
    <row r="28" spans="1:12">
      <c r="A28" s="2"/>
      <c r="B28" s="52">
        <f t="shared" si="0"/>
        <v>340</v>
      </c>
      <c r="C28" s="28"/>
      <c r="E28" s="52">
        <f t="shared" si="1"/>
        <v>350.2</v>
      </c>
      <c r="F28" s="28"/>
      <c r="I28"/>
      <c r="J28"/>
      <c r="K28"/>
      <c r="L28" s="2"/>
    </row>
    <row r="29" spans="1:12">
      <c r="A29" s="2"/>
      <c r="B29" s="52">
        <f t="shared" si="0"/>
        <v>339.5</v>
      </c>
      <c r="C29" s="28"/>
      <c r="E29" s="52">
        <f t="shared" si="1"/>
        <v>349.7</v>
      </c>
      <c r="F29" s="28"/>
      <c r="I29"/>
      <c r="J29"/>
      <c r="K29"/>
      <c r="L29" s="2"/>
    </row>
    <row r="30" spans="1:12">
      <c r="A30" s="2"/>
      <c r="B30" s="52">
        <f t="shared" si="0"/>
        <v>339</v>
      </c>
      <c r="C30" s="28"/>
      <c r="E30" s="52">
        <f t="shared" si="1"/>
        <v>349.2</v>
      </c>
      <c r="F30" s="28"/>
      <c r="I30"/>
      <c r="J30"/>
      <c r="K30"/>
      <c r="L30" s="2"/>
    </row>
    <row r="31" spans="1:12">
      <c r="A31" s="2"/>
      <c r="B31" s="52">
        <f t="shared" si="0"/>
        <v>338.5</v>
      </c>
      <c r="C31" s="28"/>
      <c r="E31" s="52">
        <f t="shared" si="1"/>
        <v>348.7</v>
      </c>
      <c r="F31" s="28"/>
      <c r="I31"/>
      <c r="J31"/>
      <c r="K31"/>
      <c r="L31" s="2"/>
    </row>
    <row r="32" spans="1:12">
      <c r="A32" s="2"/>
      <c r="B32" s="52">
        <f t="shared" si="0"/>
        <v>338</v>
      </c>
      <c r="C32" s="28"/>
      <c r="E32" s="52">
        <f t="shared" si="1"/>
        <v>348.2</v>
      </c>
      <c r="F32" s="28"/>
      <c r="I32"/>
      <c r="J32"/>
      <c r="K32"/>
      <c r="L32" s="2"/>
    </row>
    <row r="33" spans="1:12">
      <c r="A33" s="2"/>
      <c r="B33" s="52">
        <f t="shared" si="0"/>
        <v>337.5</v>
      </c>
      <c r="C33" s="28"/>
      <c r="E33" s="52">
        <f t="shared" si="1"/>
        <v>347.7</v>
      </c>
      <c r="F33" s="28"/>
      <c r="I33"/>
      <c r="J33"/>
      <c r="K33"/>
      <c r="L33" s="2"/>
    </row>
    <row r="34" spans="1:12">
      <c r="A34" s="2"/>
      <c r="B34" s="52">
        <f t="shared" si="0"/>
        <v>337</v>
      </c>
      <c r="C34" s="28"/>
      <c r="E34" s="52">
        <f t="shared" si="1"/>
        <v>347.2</v>
      </c>
      <c r="F34" s="28"/>
      <c r="I34"/>
      <c r="J34"/>
      <c r="K34"/>
      <c r="L34" s="2"/>
    </row>
    <row r="35" spans="1:12">
      <c r="A35" s="2"/>
      <c r="B35" s="52">
        <f t="shared" si="0"/>
        <v>336.5</v>
      </c>
      <c r="C35" s="28"/>
      <c r="E35" s="52">
        <f t="shared" si="1"/>
        <v>346.7</v>
      </c>
      <c r="F35" s="28"/>
      <c r="I35" s="2"/>
      <c r="J35"/>
      <c r="K35"/>
      <c r="L35" s="2"/>
    </row>
    <row r="36" spans="1:12">
      <c r="A36" s="2"/>
      <c r="B36" s="52">
        <f t="shared" si="0"/>
        <v>336</v>
      </c>
      <c r="C36" s="28"/>
      <c r="E36" s="52">
        <f t="shared" si="1"/>
        <v>346.2</v>
      </c>
      <c r="F36" s="28"/>
      <c r="I36" s="2"/>
      <c r="J36"/>
      <c r="K36"/>
      <c r="L36" s="2"/>
    </row>
    <row r="37" spans="1:12">
      <c r="A37" s="2"/>
      <c r="B37" s="52">
        <f t="shared" si="0"/>
        <v>335.5</v>
      </c>
      <c r="C37" s="28"/>
      <c r="E37" s="52">
        <f t="shared" si="1"/>
        <v>345.7</v>
      </c>
      <c r="F37" s="28"/>
      <c r="I37" s="2"/>
      <c r="L37" s="2"/>
    </row>
    <row r="38" spans="1:12">
      <c r="A38" s="2"/>
      <c r="B38" s="52">
        <f t="shared" si="0"/>
        <v>335</v>
      </c>
      <c r="C38" s="28"/>
      <c r="E38" s="52">
        <f t="shared" si="1"/>
        <v>345.2</v>
      </c>
      <c r="F38" s="28"/>
      <c r="I38" s="2"/>
      <c r="L38" s="2"/>
    </row>
    <row r="39" spans="1:12">
      <c r="A39" s="2"/>
      <c r="B39" s="52">
        <f t="shared" si="0"/>
        <v>334.5</v>
      </c>
      <c r="C39" s="28"/>
      <c r="E39" s="52">
        <f t="shared" si="1"/>
        <v>344.7</v>
      </c>
      <c r="F39" s="28"/>
      <c r="I39" s="2"/>
      <c r="L39" s="2"/>
    </row>
    <row r="40" spans="1:12">
      <c r="A40" s="2"/>
      <c r="B40" s="52">
        <f t="shared" si="0"/>
        <v>334</v>
      </c>
      <c r="C40" s="28"/>
      <c r="E40" s="52">
        <f t="shared" si="1"/>
        <v>344.2</v>
      </c>
      <c r="F40" s="28"/>
      <c r="I40" s="2"/>
      <c r="L40" s="2"/>
    </row>
    <row r="41" spans="1:12">
      <c r="B41" s="52">
        <f t="shared" si="0"/>
        <v>333.5</v>
      </c>
      <c r="C41" s="28"/>
      <c r="E41" s="52">
        <f t="shared" si="1"/>
        <v>343.7</v>
      </c>
      <c r="F41" s="28"/>
    </row>
    <row r="42" spans="1:12">
      <c r="B42" s="52">
        <f t="shared" si="0"/>
        <v>333</v>
      </c>
      <c r="C42" s="28"/>
      <c r="E42" s="52">
        <v>343</v>
      </c>
      <c r="F42" s="28"/>
    </row>
    <row r="43" spans="1:12">
      <c r="B43" s="52">
        <f t="shared" si="0"/>
        <v>332.5</v>
      </c>
      <c r="C43" s="28"/>
      <c r="E43" s="52">
        <f t="shared" si="1"/>
        <v>342.5</v>
      </c>
      <c r="F43" s="28"/>
    </row>
    <row r="44" spans="1:12">
      <c r="B44" s="52">
        <f t="shared" si="0"/>
        <v>332</v>
      </c>
      <c r="C44" s="28"/>
      <c r="E44" s="52">
        <f t="shared" si="1"/>
        <v>342</v>
      </c>
      <c r="F44" s="28"/>
    </row>
    <row r="45" spans="1:12">
      <c r="B45" s="52">
        <f t="shared" si="0"/>
        <v>331.5</v>
      </c>
      <c r="C45" s="28"/>
      <c r="E45" s="52">
        <f t="shared" si="1"/>
        <v>341.5</v>
      </c>
      <c r="F45" s="28"/>
    </row>
    <row r="46" spans="1:12">
      <c r="B46" s="52">
        <f t="shared" si="0"/>
        <v>331</v>
      </c>
      <c r="C46" s="28"/>
      <c r="E46" s="52">
        <f t="shared" si="1"/>
        <v>341</v>
      </c>
      <c r="F46" s="28"/>
    </row>
    <row r="47" spans="1:12">
      <c r="B47" s="52">
        <f t="shared" si="0"/>
        <v>330.5</v>
      </c>
      <c r="C47" s="28"/>
      <c r="E47" s="52">
        <f t="shared" si="1"/>
        <v>340.5</v>
      </c>
      <c r="F47" s="28"/>
    </row>
    <row r="48" spans="1:12">
      <c r="B48" s="52">
        <f t="shared" si="0"/>
        <v>330</v>
      </c>
      <c r="C48" s="28"/>
      <c r="E48" s="52">
        <f t="shared" si="1"/>
        <v>340</v>
      </c>
      <c r="F48" s="28"/>
    </row>
    <row r="49" spans="2:6">
      <c r="B49" s="52">
        <f t="shared" si="0"/>
        <v>329.5</v>
      </c>
      <c r="C49" s="28"/>
      <c r="E49" s="52">
        <f t="shared" si="1"/>
        <v>339.5</v>
      </c>
      <c r="F49" s="28"/>
    </row>
    <row r="50" spans="2:6">
      <c r="B50" s="52">
        <f t="shared" si="0"/>
        <v>329</v>
      </c>
      <c r="C50" s="28"/>
      <c r="E50" s="52">
        <f t="shared" si="1"/>
        <v>339</v>
      </c>
      <c r="F50" s="28"/>
    </row>
    <row r="51" spans="2:6">
      <c r="B51" s="52">
        <f t="shared" si="0"/>
        <v>328.5</v>
      </c>
      <c r="C51" s="28"/>
      <c r="E51" s="52">
        <f t="shared" si="1"/>
        <v>338.5</v>
      </c>
      <c r="F51" s="28"/>
    </row>
    <row r="52" spans="2:6">
      <c r="B52" s="52">
        <f t="shared" si="0"/>
        <v>328</v>
      </c>
      <c r="C52" s="28"/>
      <c r="E52" s="52">
        <f t="shared" si="1"/>
        <v>338</v>
      </c>
      <c r="F52" s="28"/>
    </row>
    <row r="53" spans="2:6">
      <c r="B53" s="52">
        <f t="shared" si="0"/>
        <v>327.5</v>
      </c>
      <c r="C53" s="28"/>
      <c r="E53" s="52">
        <f t="shared" si="1"/>
        <v>337.5</v>
      </c>
      <c r="F53" s="28"/>
    </row>
    <row r="54" spans="2:6">
      <c r="B54" s="52">
        <f t="shared" si="0"/>
        <v>327</v>
      </c>
      <c r="C54" s="28"/>
      <c r="E54" s="52">
        <f t="shared" si="1"/>
        <v>337</v>
      </c>
      <c r="F54" s="28"/>
    </row>
    <row r="55" spans="2:6">
      <c r="B55" s="52">
        <f t="shared" ref="B55:B88" si="2">B54-0.5</f>
        <v>326.5</v>
      </c>
      <c r="C55" s="28"/>
      <c r="E55" s="52">
        <f t="shared" si="1"/>
        <v>336.5</v>
      </c>
      <c r="F55" s="28"/>
    </row>
    <row r="56" spans="2:6">
      <c r="B56" s="52">
        <f t="shared" si="2"/>
        <v>326</v>
      </c>
      <c r="C56" s="28"/>
      <c r="E56" s="52">
        <f t="shared" si="1"/>
        <v>336</v>
      </c>
      <c r="F56" s="28"/>
    </row>
    <row r="57" spans="2:6">
      <c r="B57" s="52">
        <f t="shared" si="2"/>
        <v>325.5</v>
      </c>
      <c r="C57" s="28"/>
      <c r="E57" s="52">
        <f t="shared" si="1"/>
        <v>335.5</v>
      </c>
      <c r="F57" s="28"/>
    </row>
    <row r="58" spans="2:6">
      <c r="B58" s="52">
        <f t="shared" si="2"/>
        <v>325</v>
      </c>
      <c r="C58" s="28"/>
      <c r="E58" s="52">
        <f t="shared" si="1"/>
        <v>335</v>
      </c>
      <c r="F58" s="28"/>
    </row>
    <row r="59" spans="2:6">
      <c r="B59" s="52">
        <f t="shared" si="2"/>
        <v>324.5</v>
      </c>
      <c r="C59" s="28"/>
      <c r="E59" s="52">
        <f t="shared" si="1"/>
        <v>334.5</v>
      </c>
      <c r="F59" s="28"/>
    </row>
    <row r="60" spans="2:6">
      <c r="B60" s="52">
        <f t="shared" si="2"/>
        <v>324</v>
      </c>
      <c r="C60" s="28"/>
      <c r="E60" s="52">
        <f t="shared" si="1"/>
        <v>334</v>
      </c>
      <c r="F60" s="28"/>
    </row>
    <row r="61" spans="2:6">
      <c r="B61" s="52">
        <f t="shared" si="2"/>
        <v>323.5</v>
      </c>
      <c r="C61" s="28"/>
      <c r="E61" s="52">
        <f t="shared" si="1"/>
        <v>333.5</v>
      </c>
      <c r="F61" s="28"/>
    </row>
    <row r="62" spans="2:6">
      <c r="B62" s="52">
        <f t="shared" si="2"/>
        <v>323</v>
      </c>
      <c r="C62" s="28"/>
      <c r="E62" s="52">
        <f t="shared" si="1"/>
        <v>333</v>
      </c>
      <c r="F62" s="28"/>
    </row>
    <row r="63" spans="2:6">
      <c r="B63" s="52">
        <f t="shared" si="2"/>
        <v>322.5</v>
      </c>
      <c r="C63" s="28"/>
      <c r="E63" s="52">
        <f t="shared" si="1"/>
        <v>332.5</v>
      </c>
      <c r="F63" s="28"/>
    </row>
    <row r="64" spans="2:6">
      <c r="B64" s="52">
        <f t="shared" si="2"/>
        <v>322</v>
      </c>
      <c r="C64" s="28"/>
      <c r="E64" s="52">
        <f t="shared" si="1"/>
        <v>332</v>
      </c>
      <c r="F64" s="28"/>
    </row>
    <row r="65" spans="2:6">
      <c r="B65" s="52">
        <f t="shared" si="2"/>
        <v>321.5</v>
      </c>
      <c r="C65" s="28"/>
      <c r="E65" s="52">
        <f t="shared" si="1"/>
        <v>331.5</v>
      </c>
      <c r="F65" s="28"/>
    </row>
    <row r="66" spans="2:6">
      <c r="B66" s="52">
        <f t="shared" si="2"/>
        <v>321</v>
      </c>
      <c r="C66" s="28"/>
      <c r="E66" s="52">
        <f t="shared" si="1"/>
        <v>331</v>
      </c>
      <c r="F66" s="28"/>
    </row>
    <row r="67" spans="2:6">
      <c r="B67" s="52">
        <f t="shared" si="2"/>
        <v>320.5</v>
      </c>
      <c r="C67" s="28"/>
      <c r="E67" s="52">
        <f t="shared" si="1"/>
        <v>330.5</v>
      </c>
      <c r="F67" s="28"/>
    </row>
    <row r="68" spans="2:6">
      <c r="B68" s="52">
        <f t="shared" si="2"/>
        <v>320</v>
      </c>
      <c r="C68" s="28"/>
      <c r="E68" s="52">
        <f t="shared" si="1"/>
        <v>330</v>
      </c>
      <c r="F68" s="28"/>
    </row>
    <row r="69" spans="2:6">
      <c r="B69" s="52">
        <f t="shared" si="2"/>
        <v>319.5</v>
      </c>
      <c r="C69" s="28"/>
      <c r="E69" s="52">
        <f t="shared" si="1"/>
        <v>329.5</v>
      </c>
      <c r="F69" s="28"/>
    </row>
    <row r="70" spans="2:6">
      <c r="B70" s="52">
        <f t="shared" si="2"/>
        <v>319</v>
      </c>
      <c r="C70" s="28"/>
      <c r="E70" s="52">
        <f t="shared" si="1"/>
        <v>329</v>
      </c>
      <c r="F70" s="28"/>
    </row>
    <row r="71" spans="2:6">
      <c r="B71" s="52">
        <f t="shared" si="2"/>
        <v>318.5</v>
      </c>
      <c r="C71" s="28"/>
      <c r="E71" s="52">
        <f t="shared" si="1"/>
        <v>328.5</v>
      </c>
      <c r="F71" s="28"/>
    </row>
    <row r="72" spans="2:6">
      <c r="B72" s="52">
        <f t="shared" si="2"/>
        <v>318</v>
      </c>
      <c r="C72" s="28"/>
      <c r="E72" s="52">
        <f t="shared" si="1"/>
        <v>328</v>
      </c>
      <c r="F72" s="28"/>
    </row>
    <row r="73" spans="2:6">
      <c r="B73" s="52">
        <f t="shared" si="2"/>
        <v>317.5</v>
      </c>
      <c r="C73" s="28"/>
      <c r="E73" s="52">
        <f t="shared" si="1"/>
        <v>327.5</v>
      </c>
      <c r="F73" s="28"/>
    </row>
    <row r="74" spans="2:6">
      <c r="B74" s="52">
        <f t="shared" si="2"/>
        <v>317</v>
      </c>
      <c r="C74" s="28"/>
      <c r="E74" s="52">
        <f t="shared" si="1"/>
        <v>327</v>
      </c>
      <c r="F74" s="28"/>
    </row>
    <row r="75" spans="2:6">
      <c r="B75" s="52">
        <f t="shared" si="2"/>
        <v>316.5</v>
      </c>
      <c r="C75" s="28"/>
      <c r="E75" s="52">
        <f t="shared" si="1"/>
        <v>326.5</v>
      </c>
      <c r="F75" s="28"/>
    </row>
    <row r="76" spans="2:6">
      <c r="B76" s="52">
        <f t="shared" si="2"/>
        <v>316</v>
      </c>
      <c r="C76" s="28"/>
      <c r="E76" s="52">
        <f t="shared" si="1"/>
        <v>326</v>
      </c>
      <c r="F76" s="28"/>
    </row>
    <row r="77" spans="2:6">
      <c r="B77" s="52">
        <f t="shared" si="2"/>
        <v>315.5</v>
      </c>
      <c r="C77" s="28"/>
      <c r="E77" s="52">
        <f t="shared" si="1"/>
        <v>325.5</v>
      </c>
      <c r="F77" s="28"/>
    </row>
    <row r="78" spans="2:6">
      <c r="B78" s="52">
        <f t="shared" si="2"/>
        <v>315</v>
      </c>
      <c r="C78" s="28"/>
      <c r="E78" s="52">
        <f t="shared" si="1"/>
        <v>325</v>
      </c>
      <c r="F78" s="28"/>
    </row>
    <row r="79" spans="2:6">
      <c r="B79" s="52">
        <f t="shared" si="2"/>
        <v>314.5</v>
      </c>
      <c r="C79" s="28"/>
      <c r="E79" s="52">
        <f t="shared" si="1"/>
        <v>324.5</v>
      </c>
      <c r="F79" s="28"/>
    </row>
    <row r="80" spans="2:6">
      <c r="B80" s="52">
        <f t="shared" si="2"/>
        <v>314</v>
      </c>
      <c r="C80" s="28"/>
      <c r="E80" s="52">
        <f t="shared" si="1"/>
        <v>324</v>
      </c>
      <c r="F80" s="28"/>
    </row>
    <row r="81" spans="2:6">
      <c r="B81" s="52">
        <f t="shared" si="2"/>
        <v>313.5</v>
      </c>
      <c r="C81" s="28"/>
      <c r="E81" s="52">
        <f t="shared" si="1"/>
        <v>323.5</v>
      </c>
      <c r="F81" s="28"/>
    </row>
    <row r="82" spans="2:6">
      <c r="B82" s="52">
        <f t="shared" si="2"/>
        <v>313</v>
      </c>
      <c r="C82" s="28"/>
      <c r="E82" s="52">
        <f t="shared" si="1"/>
        <v>323</v>
      </c>
      <c r="F82" s="28"/>
    </row>
    <row r="83" spans="2:6">
      <c r="B83" s="52">
        <f t="shared" si="2"/>
        <v>312.5</v>
      </c>
      <c r="C83" s="28"/>
      <c r="E83" s="52">
        <f t="shared" si="1"/>
        <v>322.5</v>
      </c>
      <c r="F83" s="28"/>
    </row>
    <row r="84" spans="2:6">
      <c r="B84" s="52">
        <f t="shared" si="2"/>
        <v>312</v>
      </c>
      <c r="C84" s="28"/>
      <c r="E84" s="52">
        <f t="shared" si="1"/>
        <v>322</v>
      </c>
      <c r="F84" s="28"/>
    </row>
    <row r="85" spans="2:6">
      <c r="B85" s="52">
        <f t="shared" si="2"/>
        <v>311.5</v>
      </c>
      <c r="C85" s="28"/>
      <c r="E85" s="52">
        <f t="shared" si="1"/>
        <v>321.5</v>
      </c>
      <c r="F85" s="28"/>
    </row>
    <row r="86" spans="2:6">
      <c r="B86" s="52">
        <f t="shared" si="2"/>
        <v>311</v>
      </c>
      <c r="C86" s="28"/>
      <c r="E86" s="52">
        <f t="shared" si="1"/>
        <v>321</v>
      </c>
      <c r="F86" s="28"/>
    </row>
    <row r="87" spans="2:6">
      <c r="B87" s="52">
        <f t="shared" si="2"/>
        <v>310.5</v>
      </c>
      <c r="C87" s="28"/>
      <c r="E87" s="52">
        <f t="shared" si="1"/>
        <v>320.5</v>
      </c>
      <c r="F87" s="28"/>
    </row>
    <row r="88" spans="2:6">
      <c r="B88" s="53">
        <f t="shared" si="2"/>
        <v>310</v>
      </c>
      <c r="C88" s="31"/>
      <c r="E88" s="52">
        <f t="shared" ref="E88:E108" si="3">E87-0.5</f>
        <v>320</v>
      </c>
      <c r="F88" s="28"/>
    </row>
    <row r="89" spans="2:6">
      <c r="E89" s="52">
        <f t="shared" si="3"/>
        <v>319.5</v>
      </c>
      <c r="F89" s="28"/>
    </row>
    <row r="90" spans="2:6">
      <c r="E90" s="52">
        <f t="shared" si="3"/>
        <v>319</v>
      </c>
      <c r="F90" s="28"/>
    </row>
    <row r="91" spans="2:6">
      <c r="E91" s="52">
        <f t="shared" si="3"/>
        <v>318.5</v>
      </c>
      <c r="F91" s="28"/>
    </row>
    <row r="92" spans="2:6">
      <c r="E92" s="52">
        <f t="shared" si="3"/>
        <v>318</v>
      </c>
      <c r="F92" s="28"/>
    </row>
    <row r="93" spans="2:6">
      <c r="E93" s="52">
        <f t="shared" si="3"/>
        <v>317.5</v>
      </c>
      <c r="F93" s="28"/>
    </row>
    <row r="94" spans="2:6">
      <c r="E94" s="52">
        <f t="shared" si="3"/>
        <v>317</v>
      </c>
      <c r="F94" s="28"/>
    </row>
    <row r="95" spans="2:6">
      <c r="E95" s="52">
        <f t="shared" si="3"/>
        <v>316.5</v>
      </c>
      <c r="F95" s="28"/>
    </row>
    <row r="96" spans="2:6">
      <c r="E96" s="52">
        <f t="shared" si="3"/>
        <v>316</v>
      </c>
      <c r="F96" s="28"/>
    </row>
    <row r="97" spans="5:7">
      <c r="E97" s="52">
        <f t="shared" si="3"/>
        <v>315.5</v>
      </c>
      <c r="F97" s="28"/>
    </row>
    <row r="98" spans="5:7">
      <c r="E98" s="52">
        <f t="shared" si="3"/>
        <v>315</v>
      </c>
      <c r="F98" s="28"/>
    </row>
    <row r="99" spans="5:7">
      <c r="E99" s="52">
        <f t="shared" si="3"/>
        <v>314.5</v>
      </c>
      <c r="F99" s="28"/>
    </row>
    <row r="100" spans="5:7">
      <c r="E100" s="52">
        <f t="shared" si="3"/>
        <v>314</v>
      </c>
      <c r="F100" s="28"/>
    </row>
    <row r="101" spans="5:7">
      <c r="E101" s="52">
        <f t="shared" si="3"/>
        <v>313.5</v>
      </c>
      <c r="F101" s="28"/>
    </row>
    <row r="102" spans="5:7">
      <c r="E102" s="52">
        <f t="shared" si="3"/>
        <v>313</v>
      </c>
      <c r="F102" s="28"/>
    </row>
    <row r="103" spans="5:7">
      <c r="E103" s="52">
        <f t="shared" si="3"/>
        <v>312.5</v>
      </c>
      <c r="F103" s="28"/>
    </row>
    <row r="104" spans="5:7">
      <c r="E104" s="52">
        <f t="shared" si="3"/>
        <v>312</v>
      </c>
      <c r="F104" s="28"/>
    </row>
    <row r="105" spans="5:7">
      <c r="E105" s="52">
        <f t="shared" si="3"/>
        <v>311.5</v>
      </c>
      <c r="F105" s="28"/>
    </row>
    <row r="106" spans="5:7">
      <c r="E106" s="52">
        <f t="shared" si="3"/>
        <v>311</v>
      </c>
      <c r="F106" s="28"/>
    </row>
    <row r="107" spans="5:7">
      <c r="E107" s="52">
        <f t="shared" si="3"/>
        <v>310.5</v>
      </c>
      <c r="F107" s="28"/>
    </row>
    <row r="108" spans="5:7">
      <c r="E108" s="53">
        <f t="shared" si="3"/>
        <v>310</v>
      </c>
      <c r="F108" s="31"/>
    </row>
    <row r="112" spans="5:7">
      <c r="F112"/>
      <c r="G112"/>
    </row>
    <row r="113" spans="6:7">
      <c r="F113"/>
      <c r="G113"/>
    </row>
    <row r="114" spans="6:7">
      <c r="F114"/>
      <c r="G114"/>
    </row>
    <row r="115" spans="6:7">
      <c r="F115"/>
      <c r="G115"/>
    </row>
    <row r="116" spans="6:7">
      <c r="F116"/>
      <c r="G116"/>
    </row>
    <row r="117" spans="6:7">
      <c r="F117"/>
      <c r="G117"/>
    </row>
    <row r="118" spans="6:7">
      <c r="F118"/>
      <c r="G118"/>
    </row>
    <row r="119" spans="6:7">
      <c r="F119"/>
      <c r="G119"/>
    </row>
    <row r="120" spans="6:7">
      <c r="F120"/>
      <c r="G120"/>
    </row>
    <row r="121" spans="6:7">
      <c r="F121"/>
      <c r="G121"/>
    </row>
    <row r="122" spans="6:7">
      <c r="F122"/>
      <c r="G122"/>
    </row>
    <row r="123" spans="6:7">
      <c r="F123"/>
      <c r="G123"/>
    </row>
    <row r="124" spans="6:7">
      <c r="F124"/>
      <c r="G124"/>
    </row>
    <row r="125" spans="6:7">
      <c r="F125"/>
      <c r="G125"/>
    </row>
    <row r="126" spans="6:7">
      <c r="F126"/>
      <c r="G126"/>
    </row>
    <row r="127" spans="6:7">
      <c r="F127"/>
      <c r="G12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ELV puros</vt:lpstr>
      <vt:lpstr>ELV pxy</vt:lpstr>
      <vt:lpstr>ELV Txy</vt:lpstr>
      <vt:lpstr>ESL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Diná Afonso</dc:creator>
  <cp:lastModifiedBy>Eduardo Filipe</cp:lastModifiedBy>
  <dcterms:created xsi:type="dcterms:W3CDTF">2017-02-24T21:02:37Z</dcterms:created>
  <dcterms:modified xsi:type="dcterms:W3CDTF">2021-05-17T13:32:42Z</dcterms:modified>
</cp:coreProperties>
</file>